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10" windowWidth="24495" windowHeight="11025" tabRatio="948" firstSheet="8" activeTab="10"/>
  </bookViews>
  <sheets>
    <sheet name="目录" sheetId="1" r:id="rId1"/>
    <sheet name="1本级一般公共预算收入预算表" sheetId="2" r:id="rId2"/>
    <sheet name="2本级一般公共预算支出预算表" sheetId="3" r:id="rId3"/>
    <sheet name="3本级一般公共预算本级支出预算表" sheetId="4" r:id="rId4"/>
    <sheet name="4本级一般公共预算基本支出预算表" sheetId="5" r:id="rId5"/>
    <sheet name="5本级一般公共预算对下级转移支付预算分项目表" sheetId="6" r:id="rId6"/>
    <sheet name="6本级一般公共预算对下级转移支付预算分地区表" sheetId="7" r:id="rId7"/>
    <sheet name="7本级对下一般性转移支付预算分地区汇总表" sheetId="8" r:id="rId8"/>
    <sheet name="8本级共同事权转移支付分地区汇总表" sheetId="9" r:id="rId9"/>
    <sheet name="9本级对下专项转移支付预算分地区汇总表" sheetId="10" r:id="rId10"/>
    <sheet name="10本级一般公共预算“三公”经费支出预算表" sheetId="11" r:id="rId11"/>
    <sheet name="11地方政府一般债务余额情况表" sheetId="12" r:id="rId12"/>
    <sheet name="12本级政府性基金收入预算表" sheetId="13" r:id="rId13"/>
    <sheet name="13本级政府性基金支出预算表" sheetId="14" r:id="rId14"/>
    <sheet name="14本级政府性基金预算本级支出预算表" sheetId="15" r:id="rId15"/>
    <sheet name="15本级政府性基金预算对下级转移支付预算分项目表" sheetId="16" r:id="rId16"/>
    <sheet name="16本级政府性基金预算对下级转移支付预算分地区汇总表" sheetId="17" r:id="rId17"/>
    <sheet name="17本级政府性基金三公预算表" sheetId="25" r:id="rId18"/>
    <sheet name="18地方政府专项债务余额情况表" sheetId="18" r:id="rId19"/>
    <sheet name="19本级国有资本经营收入预算表" sheetId="19" r:id="rId20"/>
    <sheet name="20本级国有资本经营支出预算表" sheetId="20" r:id="rId21"/>
    <sheet name="21本级国有资本经营预算支出明细表" sheetId="21" r:id="rId22"/>
    <sheet name="22本级社会保险基金收入预算表" sheetId="22" r:id="rId23"/>
    <sheet name="23本级社会保险基金支出预算表" sheetId="23" r:id="rId24"/>
    <sheet name="24本级社会保险基金结余预算表" sheetId="24" r:id="rId25"/>
  </sheets>
  <calcPr calcId="125725"/>
</workbook>
</file>

<file path=xl/calcChain.xml><?xml version="1.0" encoding="utf-8"?>
<calcChain xmlns="http://schemas.openxmlformats.org/spreadsheetml/2006/main">
  <c r="B42" i="22"/>
  <c r="B27" i="23"/>
  <c r="B36" i="22"/>
  <c r="B27"/>
  <c r="D8" i="21" l="1"/>
  <c r="C8"/>
  <c r="B16" i="19"/>
  <c r="B13"/>
  <c r="B8" i="16"/>
  <c r="B19" i="14"/>
  <c r="B25" i="13"/>
  <c r="C33" i="5"/>
  <c r="C32" s="1"/>
  <c r="C30"/>
  <c r="C26"/>
  <c r="C24"/>
  <c r="C22"/>
  <c r="C21" s="1"/>
  <c r="C19"/>
  <c r="C10"/>
  <c r="C5"/>
  <c r="B34" i="3"/>
  <c r="B33"/>
  <c r="B32" s="1"/>
  <c r="B43" s="1"/>
  <c r="B32" i="2"/>
  <c r="B44" s="1"/>
  <c r="C34" i="5" l="1"/>
  <c r="D10" i="25"/>
  <c r="E10" s="1"/>
  <c r="D9"/>
  <c r="E9" s="1"/>
  <c r="D8"/>
  <c r="E8" s="1"/>
  <c r="C6"/>
  <c r="B6"/>
  <c r="D10" i="11"/>
  <c r="E10" s="1"/>
  <c r="D9"/>
  <c r="E9" s="1"/>
  <c r="D8"/>
  <c r="E8" s="1"/>
  <c r="B6"/>
  <c r="D6" s="1"/>
  <c r="E6" s="1"/>
  <c r="B17" i="13"/>
  <c r="D6" i="25" l="1"/>
  <c r="E6" s="1"/>
</calcChain>
</file>

<file path=xl/sharedStrings.xml><?xml version="1.0" encoding="utf-8"?>
<sst xmlns="http://schemas.openxmlformats.org/spreadsheetml/2006/main" count="1459" uniqueCount="1182">
  <si>
    <t xml:space="preserve">
</t>
  </si>
  <si>
    <t xml:space="preserve">目    录 </t>
  </si>
  <si>
    <t>1.</t>
  </si>
  <si>
    <t>本级一般公共预算收入预算表</t>
  </si>
  <si>
    <t>2.</t>
  </si>
  <si>
    <t>本级一般公共预算支出预算表</t>
  </si>
  <si>
    <t>3.</t>
  </si>
  <si>
    <t>本级一般公共预算本级支出预算表</t>
  </si>
  <si>
    <t>4.</t>
  </si>
  <si>
    <t>本级一般公共预算基本支出预算表</t>
  </si>
  <si>
    <t>5.</t>
  </si>
  <si>
    <t>本级一般公共预算对下级转移支付预算分项目表</t>
  </si>
  <si>
    <t>6.</t>
  </si>
  <si>
    <t>本级一般公共预算对下级转移支付预算分地区表</t>
  </si>
  <si>
    <t>7.</t>
  </si>
  <si>
    <t>本级对下一般性转移支付预算分地区汇总表</t>
  </si>
  <si>
    <t>8.</t>
  </si>
  <si>
    <t>本级共同事权转移支付分地区汇总表</t>
  </si>
  <si>
    <t>9.</t>
  </si>
  <si>
    <t>本级对下专项转移支付预算分地区汇总表</t>
  </si>
  <si>
    <t>10.</t>
  </si>
  <si>
    <t>本级一般公共预算“三公”经费支出预算表</t>
  </si>
  <si>
    <t>11.</t>
  </si>
  <si>
    <t>地方政府一般债务余额情况表</t>
  </si>
  <si>
    <t>12.</t>
  </si>
  <si>
    <t>本级政府性基金收入预算表</t>
  </si>
  <si>
    <t>13.</t>
  </si>
  <si>
    <t>本级政府性基金支出预算表</t>
  </si>
  <si>
    <t>14.</t>
  </si>
  <si>
    <t>本级政府性基金预算本级支出预算表</t>
  </si>
  <si>
    <t>15.</t>
  </si>
  <si>
    <t>本级政府性基金预算对下级转移支付预算分项目表</t>
  </si>
  <si>
    <t>16.</t>
  </si>
  <si>
    <t>17.</t>
  </si>
  <si>
    <t>地方政府专项债务余额情况表</t>
  </si>
  <si>
    <t>18.</t>
  </si>
  <si>
    <t>本级国有资本经营收入预算表</t>
  </si>
  <si>
    <t>19.</t>
  </si>
  <si>
    <t>本级国有资本经营支出预算表</t>
  </si>
  <si>
    <t>20.</t>
  </si>
  <si>
    <t>本级国有资本经营预算支出明细表</t>
  </si>
  <si>
    <t>21.</t>
  </si>
  <si>
    <t>本级社会保险基金收入预算表</t>
  </si>
  <si>
    <t>22.</t>
  </si>
  <si>
    <t>本级社会保险基金支出预算表</t>
  </si>
  <si>
    <t>23.</t>
  </si>
  <si>
    <t>本级社会保险基金结余预算表</t>
  </si>
  <si>
    <t>表1</t>
  </si>
  <si>
    <t>单位：万元</t>
  </si>
  <si>
    <t>项             目</t>
  </si>
  <si>
    <t>预算数</t>
  </si>
  <si>
    <t>一、税收收入</t>
  </si>
  <si>
    <t>增值税</t>
  </si>
  <si>
    <t>企业所得税</t>
  </si>
  <si>
    <t>个人所得税</t>
  </si>
  <si>
    <t>资源税</t>
  </si>
  <si>
    <t>城市维护建设税</t>
  </si>
  <si>
    <t>房产税</t>
  </si>
  <si>
    <t>印花税</t>
  </si>
  <si>
    <t>城镇土地使用税</t>
  </si>
  <si>
    <t>土地增值税</t>
  </si>
  <si>
    <t>车船税</t>
  </si>
  <si>
    <t>耕地占用税</t>
  </si>
  <si>
    <t>契税</t>
  </si>
  <si>
    <t>烟叶税</t>
  </si>
  <si>
    <t>环保税</t>
  </si>
  <si>
    <t>其他税收收入</t>
  </si>
  <si>
    <t>二、非税收入</t>
  </si>
  <si>
    <t>专项收入</t>
  </si>
  <si>
    <t>行政事业性收费收入</t>
  </si>
  <si>
    <t>罚没收入</t>
  </si>
  <si>
    <t>国有资本经营收入</t>
  </si>
  <si>
    <t>国有资源(资产)有偿使用收入</t>
  </si>
  <si>
    <t>捐赠收入</t>
  </si>
  <si>
    <t>政府住房基金收入</t>
  </si>
  <si>
    <t>其他收入</t>
  </si>
  <si>
    <t>本级收入合计</t>
  </si>
  <si>
    <t>地方政府一般债务收入</t>
  </si>
  <si>
    <t>转移性收入</t>
  </si>
  <si>
    <t>一般性转移支付收入</t>
  </si>
  <si>
    <t>专项转移支付收入</t>
  </si>
  <si>
    <t>下级上解收入</t>
  </si>
  <si>
    <t>接受其他地区援助收入</t>
  </si>
  <si>
    <t>调入资金</t>
  </si>
  <si>
    <t>动用预算稳定调节基金</t>
  </si>
  <si>
    <t>地方政府一般债务转贷收入</t>
  </si>
  <si>
    <t>上年结转收入</t>
  </si>
  <si>
    <t>上年结余收入</t>
  </si>
  <si>
    <t>收入总计</t>
  </si>
  <si>
    <t>口径说明：     此表用于查询政府预算本级一般公共预算收入预算情况，数据来源“政府预算→政府预算管理→一般公共预算编制→一般公共预算收入预算（全口径）”菜单录入。     本级收入合计：税收收入+非税收入。     一般性转移收入：提取科目为11001和11002的合。     收入总计：本级收入合计+地方政府一般债务收入+转移性收入。</t>
  </si>
  <si>
    <t>表2</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</si>
  <si>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</si>
  <si>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</si>
  <si>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</si>
  <si>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</si>
  <si>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</si>
  <si>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</si>
  <si>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</si>
  <si>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</si>
  <si>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</si>
  <si>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</si>
  <si>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</si>
  <si>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</si>
  <si>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</si>
  <si>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</si>
  <si>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</si>
  <si>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</si>
  <si>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</si>
  <si>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</si>
  <si>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</si>
  <si>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</si>
  <si>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</si>
  <si>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</si>
  <si>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二十三、债务付息支出</t>
  </si>
  <si>
    <t>二十四、债务发行费用支出</t>
  </si>
  <si>
    <t>本级支出合计</t>
  </si>
  <si>
    <t>预备费</t>
  </si>
  <si>
    <t>地方政府一般债券还本支出</t>
  </si>
  <si>
    <t>转移性支出</t>
  </si>
  <si>
    <t>一般性转移支付</t>
  </si>
  <si>
    <t>专项转移支付</t>
  </si>
  <si>
    <t>上解上级支出</t>
  </si>
  <si>
    <t>援助其他地区支出</t>
  </si>
  <si>
    <t>调出资金</t>
  </si>
  <si>
    <t>安排预算稳定调节基金</t>
  </si>
  <si>
    <t>补充预算周转金</t>
  </si>
  <si>
    <t>地方政府一般债务转贷支出</t>
  </si>
  <si>
    <t>年终结转</t>
  </si>
  <si>
    <t>年终结余</t>
  </si>
  <si>
    <t>支出总计</t>
  </si>
  <si>
    <t>口径说明：     此表用于查询政府预算本级一般公共预算支出预算情况，数据来源“政府预算→政府预算管理→一般公共预算编制→一般公共预算支出预算（全口径）”菜单录入。     本级支出合计：一到二十四的合计。     政府债券还本支出：提取23103科目金额。     一般性转移支付：提取科目为23001和23002的合。     支出总计：本级支出合计+预备费+地方政府一般债券还本支出+转移性支出。</t>
  </si>
  <si>
    <t>表3</t>
  </si>
  <si>
    <t>科目编码</t>
  </si>
  <si>
    <t>201</t>
  </si>
  <si>
    <t>一般公共服务支出</t>
  </si>
  <si>
    <t>20101</t>
  </si>
  <si>
    <t>人大事务</t>
  </si>
  <si>
    <t>2010101</t>
  </si>
  <si>
    <t>行政运行</t>
  </si>
  <si>
    <t>2010102</t>
  </si>
  <si>
    <t>一般行政管理事务</t>
  </si>
  <si>
    <t>2010104</t>
  </si>
  <si>
    <t>人大会议</t>
  </si>
  <si>
    <t>20102</t>
  </si>
  <si>
    <t>政协事务</t>
  </si>
  <si>
    <t>2010201</t>
  </si>
  <si>
    <t>2010202</t>
  </si>
  <si>
    <t>2010204</t>
  </si>
  <si>
    <t>政协会议</t>
  </si>
  <si>
    <t>20103</t>
  </si>
  <si>
    <t>政府办公厅(室)及相关机构事务</t>
  </si>
  <si>
    <t>2010301</t>
  </si>
  <si>
    <t>2010302</t>
  </si>
  <si>
    <t>2010306</t>
  </si>
  <si>
    <t>政务公开审批</t>
  </si>
  <si>
    <t>2010308</t>
  </si>
  <si>
    <t>信访事务</t>
  </si>
  <si>
    <t>2010350</t>
  </si>
  <si>
    <t>事业运行</t>
  </si>
  <si>
    <t>2010399</t>
  </si>
  <si>
    <t>其他政府办公厅(室)及相关机构事务支出</t>
  </si>
  <si>
    <t>20104</t>
  </si>
  <si>
    <t>发展与改革事务</t>
  </si>
  <si>
    <t>2010401</t>
  </si>
  <si>
    <t>2010408</t>
  </si>
  <si>
    <t>物价管理</t>
  </si>
  <si>
    <t>2010450</t>
  </si>
  <si>
    <t>2010499</t>
  </si>
  <si>
    <t>其他发展与改革事务支出</t>
  </si>
  <si>
    <t>20105</t>
  </si>
  <si>
    <t>统计信息事务</t>
  </si>
  <si>
    <t>2010501</t>
  </si>
  <si>
    <t>2010505</t>
  </si>
  <si>
    <t>专项统计业务</t>
  </si>
  <si>
    <t>2010507</t>
  </si>
  <si>
    <t>专项普查活动</t>
  </si>
  <si>
    <t>2010508</t>
  </si>
  <si>
    <t>统计抽样调查</t>
  </si>
  <si>
    <t>2010550</t>
  </si>
  <si>
    <t>20106</t>
  </si>
  <si>
    <t>财政事务</t>
  </si>
  <si>
    <t>2010601</t>
  </si>
  <si>
    <t>2010602</t>
  </si>
  <si>
    <t>2010606</t>
  </si>
  <si>
    <t>财政监察</t>
  </si>
  <si>
    <t>2010607</t>
  </si>
  <si>
    <t>信息化建设</t>
  </si>
  <si>
    <t>2010650</t>
  </si>
  <si>
    <t>2010699</t>
  </si>
  <si>
    <t>其他财政事务支出</t>
  </si>
  <si>
    <t>20107</t>
  </si>
  <si>
    <t>税收事务</t>
  </si>
  <si>
    <t>2010701</t>
  </si>
  <si>
    <t>2010799</t>
  </si>
  <si>
    <t>其他税收事务支出</t>
  </si>
  <si>
    <t>20108</t>
  </si>
  <si>
    <t>审计事务</t>
  </si>
  <si>
    <t>2010801</t>
  </si>
  <si>
    <t>2010804</t>
  </si>
  <si>
    <t>审计业务</t>
  </si>
  <si>
    <t>2010899</t>
  </si>
  <si>
    <t>其他审计事务支出</t>
  </si>
  <si>
    <t>20111</t>
  </si>
  <si>
    <t>纪检监察事务</t>
  </si>
  <si>
    <t>2011101</t>
  </si>
  <si>
    <t>2011102</t>
  </si>
  <si>
    <t>2011150</t>
  </si>
  <si>
    <t>2011199</t>
  </si>
  <si>
    <t>其他纪检监察事务支出</t>
  </si>
  <si>
    <t>20113</t>
  </si>
  <si>
    <t>商贸事务</t>
  </si>
  <si>
    <t>2011301</t>
  </si>
  <si>
    <t>2011302</t>
  </si>
  <si>
    <t>2011308</t>
  </si>
  <si>
    <t>招商引资</t>
  </si>
  <si>
    <t>2011350</t>
  </si>
  <si>
    <t>20123</t>
  </si>
  <si>
    <t>民族事务</t>
  </si>
  <si>
    <t>2012301</t>
  </si>
  <si>
    <t>2012304</t>
  </si>
  <si>
    <t>民族工作专项</t>
  </si>
  <si>
    <t>2012350</t>
  </si>
  <si>
    <t>20126</t>
  </si>
  <si>
    <t>档案事务</t>
  </si>
  <si>
    <t>2012601</t>
  </si>
  <si>
    <t>2012602</t>
  </si>
  <si>
    <t>20128</t>
  </si>
  <si>
    <t>民主党派及工商联事务</t>
  </si>
  <si>
    <t>2012801</t>
  </si>
  <si>
    <t>2012899</t>
  </si>
  <si>
    <t>其他民主党派及工商联事务支出</t>
  </si>
  <si>
    <t>20129</t>
  </si>
  <si>
    <t>群众团体事务</t>
  </si>
  <si>
    <t>2012901</t>
  </si>
  <si>
    <t>2012902</t>
  </si>
  <si>
    <t>2012950</t>
  </si>
  <si>
    <t>2012999</t>
  </si>
  <si>
    <t>其他群众团体事务支出</t>
  </si>
  <si>
    <t>20131</t>
  </si>
  <si>
    <t>党委办公厅(室)及相关机构事务</t>
  </si>
  <si>
    <t>2013101</t>
  </si>
  <si>
    <t>2013102</t>
  </si>
  <si>
    <t>2013105</t>
  </si>
  <si>
    <t>专项业务</t>
  </si>
  <si>
    <t>2013150</t>
  </si>
  <si>
    <t>20132</t>
  </si>
  <si>
    <t>组织事务</t>
  </si>
  <si>
    <t>2013201</t>
  </si>
  <si>
    <t>2013202</t>
  </si>
  <si>
    <t>2013250</t>
  </si>
  <si>
    <t>2013299</t>
  </si>
  <si>
    <t>其他组织事务支出</t>
  </si>
  <si>
    <t>20133</t>
  </si>
  <si>
    <t>宣传事务</t>
  </si>
  <si>
    <t>2013301</t>
  </si>
  <si>
    <t>2013302</t>
  </si>
  <si>
    <t>2013350</t>
  </si>
  <si>
    <t>2013399</t>
  </si>
  <si>
    <t>其他宣传事务支出</t>
  </si>
  <si>
    <t>20134</t>
  </si>
  <si>
    <t>统战事务</t>
  </si>
  <si>
    <t>2013401</t>
  </si>
  <si>
    <t>2013402</t>
  </si>
  <si>
    <t>20135</t>
  </si>
  <si>
    <t>对外联络事务</t>
  </si>
  <si>
    <t>2013550</t>
  </si>
  <si>
    <t>20137</t>
  </si>
  <si>
    <t>网信事务</t>
  </si>
  <si>
    <t>2013701</t>
  </si>
  <si>
    <t>20138</t>
  </si>
  <si>
    <t>市场监督管理事务</t>
  </si>
  <si>
    <t>2013801</t>
  </si>
  <si>
    <t>2013805</t>
  </si>
  <si>
    <t>市场秩序执法</t>
  </si>
  <si>
    <t>2013813</t>
  </si>
  <si>
    <t>医疗器械事务</t>
  </si>
  <si>
    <t>2013815</t>
  </si>
  <si>
    <t>质量安全监管</t>
  </si>
  <si>
    <t>2013816</t>
  </si>
  <si>
    <t>食品安全监管</t>
  </si>
  <si>
    <t>2013850</t>
  </si>
  <si>
    <t>2013899</t>
  </si>
  <si>
    <t>其他市场监督管理事务</t>
  </si>
  <si>
    <t>203</t>
  </si>
  <si>
    <t>国防支出</t>
  </si>
  <si>
    <t>20306</t>
  </si>
  <si>
    <t>国防动员</t>
  </si>
  <si>
    <t>2030601</t>
  </si>
  <si>
    <t>兵役征集</t>
  </si>
  <si>
    <t>2030603</t>
  </si>
  <si>
    <t>人民防空</t>
  </si>
  <si>
    <t>2030607</t>
  </si>
  <si>
    <t>民兵</t>
  </si>
  <si>
    <t>2030699</t>
  </si>
  <si>
    <t>其他国防动员支出</t>
  </si>
  <si>
    <t>20399</t>
  </si>
  <si>
    <t>其他国防支出</t>
  </si>
  <si>
    <t>2039999</t>
  </si>
  <si>
    <t>204</t>
  </si>
  <si>
    <t>公共安全支出</t>
  </si>
  <si>
    <t>20402</t>
  </si>
  <si>
    <t>公安</t>
  </si>
  <si>
    <t>2040201</t>
  </si>
  <si>
    <t>2040202</t>
  </si>
  <si>
    <t>2040220</t>
  </si>
  <si>
    <t>执法办案</t>
  </si>
  <si>
    <t>2040223</t>
  </si>
  <si>
    <t>移民事务</t>
  </si>
  <si>
    <t>20403</t>
  </si>
  <si>
    <t>国家安全</t>
  </si>
  <si>
    <t>2040301</t>
  </si>
  <si>
    <t>2040399</t>
  </si>
  <si>
    <t>其他国家安全支出</t>
  </si>
  <si>
    <t>20406</t>
  </si>
  <si>
    <t>司法</t>
  </si>
  <si>
    <t>2040601</t>
  </si>
  <si>
    <t>2040604</t>
  </si>
  <si>
    <t>基层司法业务</t>
  </si>
  <si>
    <t>2040605</t>
  </si>
  <si>
    <t>普法宣传</t>
  </si>
  <si>
    <t>2040650</t>
  </si>
  <si>
    <t>2040699</t>
  </si>
  <si>
    <t>其他司法支出</t>
  </si>
  <si>
    <t>205</t>
  </si>
  <si>
    <t>教育支出</t>
  </si>
  <si>
    <t>20501</t>
  </si>
  <si>
    <t>教育管理事务</t>
  </si>
  <si>
    <t>2050101</t>
  </si>
  <si>
    <t>20502</t>
  </si>
  <si>
    <t>普通教育</t>
  </si>
  <si>
    <t>2050201</t>
  </si>
  <si>
    <t>学前教育</t>
  </si>
  <si>
    <t>2050202</t>
  </si>
  <si>
    <t>小学教育</t>
  </si>
  <si>
    <t>2050203</t>
  </si>
  <si>
    <t>初中教育</t>
  </si>
  <si>
    <t>2050204</t>
  </si>
  <si>
    <t>高中教育</t>
  </si>
  <si>
    <t>2050205</t>
  </si>
  <si>
    <t>高等教育</t>
  </si>
  <si>
    <t>2050299</t>
  </si>
  <si>
    <t>其他普通教育支出</t>
  </si>
  <si>
    <t>20503</t>
  </si>
  <si>
    <t>职业教育</t>
  </si>
  <si>
    <t>2050302</t>
  </si>
  <si>
    <t>中等职业教育</t>
  </si>
  <si>
    <t>2050305</t>
  </si>
  <si>
    <t>高等职业教育</t>
  </si>
  <si>
    <t>20507</t>
  </si>
  <si>
    <t>特殊教育</t>
  </si>
  <si>
    <t>2050701</t>
  </si>
  <si>
    <t>特殊学校教育</t>
  </si>
  <si>
    <t>2050799</t>
  </si>
  <si>
    <t>其他特殊教育支出</t>
  </si>
  <si>
    <t>20508</t>
  </si>
  <si>
    <t>进修及培训</t>
  </si>
  <si>
    <t>2050802</t>
  </si>
  <si>
    <t>干部教育</t>
  </si>
  <si>
    <t>20599</t>
  </si>
  <si>
    <t>其他教育支出</t>
  </si>
  <si>
    <t>2059999</t>
  </si>
  <si>
    <t>206</t>
  </si>
  <si>
    <t>科学技术支出</t>
  </si>
  <si>
    <t>20601</t>
  </si>
  <si>
    <t>科学技术管理事务</t>
  </si>
  <si>
    <t>2060101</t>
  </si>
  <si>
    <t>2060103</t>
  </si>
  <si>
    <t>机关服务</t>
  </si>
  <si>
    <t>2060199</t>
  </si>
  <si>
    <t>其他科学技术管理事务支出</t>
  </si>
  <si>
    <t>20604</t>
  </si>
  <si>
    <t>技术研究与开发</t>
  </si>
  <si>
    <t>2060404</t>
  </si>
  <si>
    <t>科技成果转化与扩散</t>
  </si>
  <si>
    <t>20605</t>
  </si>
  <si>
    <t>科技条件与服务</t>
  </si>
  <si>
    <t>2060501</t>
  </si>
  <si>
    <t>机构运行</t>
  </si>
  <si>
    <t>20606</t>
  </si>
  <si>
    <t>社会科学</t>
  </si>
  <si>
    <t>2060601</t>
  </si>
  <si>
    <t>社会科学研究机构</t>
  </si>
  <si>
    <t>2060602</t>
  </si>
  <si>
    <t>社会科学研究</t>
  </si>
  <si>
    <t>2060699</t>
  </si>
  <si>
    <t>其他社会科学支出</t>
  </si>
  <si>
    <t>20607</t>
  </si>
  <si>
    <t>科学技术普及</t>
  </si>
  <si>
    <t>2060701</t>
  </si>
  <si>
    <t>2060702</t>
  </si>
  <si>
    <t>科普活动</t>
  </si>
  <si>
    <t>2060705</t>
  </si>
  <si>
    <t>科技馆站</t>
  </si>
  <si>
    <t>20699</t>
  </si>
  <si>
    <t>其他科学技术支出</t>
  </si>
  <si>
    <t>2069999</t>
  </si>
  <si>
    <t>207</t>
  </si>
  <si>
    <t>文化旅游体育与传媒支出</t>
  </si>
  <si>
    <t>20701</t>
  </si>
  <si>
    <t>文化和旅游</t>
  </si>
  <si>
    <t>2070101</t>
  </si>
  <si>
    <t>2070104</t>
  </si>
  <si>
    <t>图书馆</t>
  </si>
  <si>
    <t>2070105</t>
  </si>
  <si>
    <t>文化展示及纪念机构</t>
  </si>
  <si>
    <t>2070107</t>
  </si>
  <si>
    <t>艺术表演团体</t>
  </si>
  <si>
    <t>2070109</t>
  </si>
  <si>
    <t>群众文化</t>
  </si>
  <si>
    <t>2070111</t>
  </si>
  <si>
    <t>文化创作与保护</t>
  </si>
  <si>
    <t>2070112</t>
  </si>
  <si>
    <t>文化和旅游市场管理</t>
  </si>
  <si>
    <t>2070114</t>
  </si>
  <si>
    <t>文化和旅游管理事务</t>
  </si>
  <si>
    <t>2070199</t>
  </si>
  <si>
    <t>其他文化和旅游支出</t>
  </si>
  <si>
    <t>20702</t>
  </si>
  <si>
    <t>文物</t>
  </si>
  <si>
    <t>2070204</t>
  </si>
  <si>
    <t>文物保护</t>
  </si>
  <si>
    <t>2070205</t>
  </si>
  <si>
    <t>博物馆</t>
  </si>
  <si>
    <t>20703</t>
  </si>
  <si>
    <t>体育</t>
  </si>
  <si>
    <t>2070301</t>
  </si>
  <si>
    <t>2070307</t>
  </si>
  <si>
    <t>体育场馆</t>
  </si>
  <si>
    <t>2070308</t>
  </si>
  <si>
    <t>群众体育</t>
  </si>
  <si>
    <t>2070399</t>
  </si>
  <si>
    <t>其他体育支出</t>
  </si>
  <si>
    <t>20708</t>
  </si>
  <si>
    <t>广播电视</t>
  </si>
  <si>
    <t>2070807</t>
  </si>
  <si>
    <t>传输发射</t>
  </si>
  <si>
    <t>2070808</t>
  </si>
  <si>
    <t>广播电视事务</t>
  </si>
  <si>
    <t>20799</t>
  </si>
  <si>
    <t>其他文化旅游体育与传媒支出</t>
  </si>
  <si>
    <t>2079999</t>
  </si>
  <si>
    <t>208</t>
  </si>
  <si>
    <t>社会保障和就业支出</t>
  </si>
  <si>
    <t>20801</t>
  </si>
  <si>
    <t>人力资源和社会保障管理事务</t>
  </si>
  <si>
    <t>2080101</t>
  </si>
  <si>
    <t>2080106</t>
  </si>
  <si>
    <t>就业管理事务</t>
  </si>
  <si>
    <t>2080108</t>
  </si>
  <si>
    <t>2080109</t>
  </si>
  <si>
    <t>社会保险经办机构</t>
  </si>
  <si>
    <t>2080150</t>
  </si>
  <si>
    <t>2080199</t>
  </si>
  <si>
    <t>其他人力资源和社会保障管理事务支出</t>
  </si>
  <si>
    <t>20802</t>
  </si>
  <si>
    <t>民政管理事务</t>
  </si>
  <si>
    <t>2080201</t>
  </si>
  <si>
    <t>2080299</t>
  </si>
  <si>
    <t>其他民政管理事务支出</t>
  </si>
  <si>
    <t>20805</t>
  </si>
  <si>
    <t>行政事业单位养老支出</t>
  </si>
  <si>
    <t>2080501</t>
  </si>
  <si>
    <t>行政单位离退休</t>
  </si>
  <si>
    <t>2080502</t>
  </si>
  <si>
    <t>事业单位离退休</t>
  </si>
  <si>
    <t>2080505</t>
  </si>
  <si>
    <t>机关事业单位基本养老保险缴费支出</t>
  </si>
  <si>
    <t>2080506</t>
  </si>
  <si>
    <t>机关事业单位职业年金缴费支出</t>
  </si>
  <si>
    <t>20808</t>
  </si>
  <si>
    <t>抚恤</t>
  </si>
  <si>
    <t>2080801</t>
  </si>
  <si>
    <t>死亡抚恤</t>
  </si>
  <si>
    <t>20809</t>
  </si>
  <si>
    <t>退役安置</t>
  </si>
  <si>
    <t>2080903</t>
  </si>
  <si>
    <t>军队移交政府离退休干部管理机构</t>
  </si>
  <si>
    <t>2080905</t>
  </si>
  <si>
    <t>军队转业干部安置</t>
  </si>
  <si>
    <t>20810</t>
  </si>
  <si>
    <t>社会福利</t>
  </si>
  <si>
    <t>2081001</t>
  </si>
  <si>
    <t>儿童福利</t>
  </si>
  <si>
    <t>2081002</t>
  </si>
  <si>
    <t>老年福利</t>
  </si>
  <si>
    <t>2081005</t>
  </si>
  <si>
    <t>社会福利事业单位</t>
  </si>
  <si>
    <t>2081099</t>
  </si>
  <si>
    <t>其他社会福利支出</t>
  </si>
  <si>
    <t>20811</t>
  </si>
  <si>
    <t>残疾人事业</t>
  </si>
  <si>
    <t>2081101</t>
  </si>
  <si>
    <t>2081104</t>
  </si>
  <si>
    <t>残疾人康复</t>
  </si>
  <si>
    <t>2081105</t>
  </si>
  <si>
    <t>残疾人就业</t>
  </si>
  <si>
    <t>2081107</t>
  </si>
  <si>
    <t>残疾人生活和护理补贴</t>
  </si>
  <si>
    <t>2081199</t>
  </si>
  <si>
    <t>其他残疾人事业支出</t>
  </si>
  <si>
    <t>20816</t>
  </si>
  <si>
    <t>红十字事业</t>
  </si>
  <si>
    <t>2081601</t>
  </si>
  <si>
    <t>2081699</t>
  </si>
  <si>
    <t>其他红十字事业支出</t>
  </si>
  <si>
    <t>20819</t>
  </si>
  <si>
    <t>最低生活保障</t>
  </si>
  <si>
    <t>2081901</t>
  </si>
  <si>
    <t>城市最低生活保障金支出</t>
  </si>
  <si>
    <t>2081902</t>
  </si>
  <si>
    <t>农村最低生活保障金支出</t>
  </si>
  <si>
    <t>20820</t>
  </si>
  <si>
    <t>临时救助</t>
  </si>
  <si>
    <t>2082001</t>
  </si>
  <si>
    <t>临时救助支出</t>
  </si>
  <si>
    <t>2082002</t>
  </si>
  <si>
    <t>流浪乞讨人员救助支出</t>
  </si>
  <si>
    <t>20821</t>
  </si>
  <si>
    <t>特困人员救助供养</t>
  </si>
  <si>
    <t>2082101</t>
  </si>
  <si>
    <t>城市特困人员救助供养支出</t>
  </si>
  <si>
    <t>2082102</t>
  </si>
  <si>
    <t>农村特困人员救助供养支出</t>
  </si>
  <si>
    <t>20826</t>
  </si>
  <si>
    <t>财政对基本养老保险基金的补助</t>
  </si>
  <si>
    <t>2082601</t>
  </si>
  <si>
    <t>财政对企业职工基本养老保险基金的补助</t>
  </si>
  <si>
    <t>2082602</t>
  </si>
  <si>
    <t>财政对城乡居民基本养老保险基金的补助</t>
  </si>
  <si>
    <t>20828</t>
  </si>
  <si>
    <t>退役军人管理事务</t>
  </si>
  <si>
    <t>2082801</t>
  </si>
  <si>
    <t>2082804</t>
  </si>
  <si>
    <t>拥军优属</t>
  </si>
  <si>
    <t>2082805</t>
  </si>
  <si>
    <t>军供保障</t>
  </si>
  <si>
    <t>2082850</t>
  </si>
  <si>
    <t>2082899</t>
  </si>
  <si>
    <t>其他退役军人事务管理支出</t>
  </si>
  <si>
    <t>20899</t>
  </si>
  <si>
    <t>其他社会保障和就业支出</t>
  </si>
  <si>
    <t>2089999</t>
  </si>
  <si>
    <t>210</t>
  </si>
  <si>
    <t>卫生健康支出</t>
  </si>
  <si>
    <t>21001</t>
  </si>
  <si>
    <t>卫生健康管理事务</t>
  </si>
  <si>
    <t>2100101</t>
  </si>
  <si>
    <t>2100102</t>
  </si>
  <si>
    <t>2100199</t>
  </si>
  <si>
    <t>其他卫生健康管理事务支出</t>
  </si>
  <si>
    <t>21002</t>
  </si>
  <si>
    <t>公立医院</t>
  </si>
  <si>
    <t>2100201</t>
  </si>
  <si>
    <t>综合医院</t>
  </si>
  <si>
    <t>2100202</t>
  </si>
  <si>
    <t>中医(民族)医院</t>
  </si>
  <si>
    <t>2100299</t>
  </si>
  <si>
    <t>其他公立医院支出</t>
  </si>
  <si>
    <t>21004</t>
  </si>
  <si>
    <t>公共卫生</t>
  </si>
  <si>
    <t>2100401</t>
  </si>
  <si>
    <t>疾病预防控制机构</t>
  </si>
  <si>
    <t>2100402</t>
  </si>
  <si>
    <t>卫生监督机构</t>
  </si>
  <si>
    <t>2100403</t>
  </si>
  <si>
    <t>妇幼保健机构</t>
  </si>
  <si>
    <t>2100405</t>
  </si>
  <si>
    <t>应急救治机构</t>
  </si>
  <si>
    <t>2100406</t>
  </si>
  <si>
    <t>采供血机构</t>
  </si>
  <si>
    <t>2100408</t>
  </si>
  <si>
    <t>基本公共卫生服务</t>
  </si>
  <si>
    <t>2100409</t>
  </si>
  <si>
    <t>重大公共卫生服务</t>
  </si>
  <si>
    <t>2100499</t>
  </si>
  <si>
    <t>其他公共卫生支出</t>
  </si>
  <si>
    <t>21007</t>
  </si>
  <si>
    <t>计划生育事务</t>
  </si>
  <si>
    <t>2100799</t>
  </si>
  <si>
    <t>其他计划生育事务支出</t>
  </si>
  <si>
    <t>21011</t>
  </si>
  <si>
    <t>行政事业单位医疗</t>
  </si>
  <si>
    <t>2101101</t>
  </si>
  <si>
    <t>行政单位医疗</t>
  </si>
  <si>
    <t>2101102</t>
  </si>
  <si>
    <t>事业单位医疗</t>
  </si>
  <si>
    <t>2101103</t>
  </si>
  <si>
    <t>公务员医疗补助</t>
  </si>
  <si>
    <t>2101199</t>
  </si>
  <si>
    <t>其他行政事业单位医疗支出</t>
  </si>
  <si>
    <t>21012</t>
  </si>
  <si>
    <t>财政对基本医疗保险基金的补助</t>
  </si>
  <si>
    <t>2101202</t>
  </si>
  <si>
    <t>财政对城乡居民基本医疗保险基金的补助</t>
  </si>
  <si>
    <t>21013</t>
  </si>
  <si>
    <t>医疗救助</t>
  </si>
  <si>
    <t>2101301</t>
  </si>
  <si>
    <t>城乡医疗救助</t>
  </si>
  <si>
    <t>2101302</t>
  </si>
  <si>
    <t>疾病应急救助</t>
  </si>
  <si>
    <t>21015</t>
  </si>
  <si>
    <t>医疗保障管理事务</t>
  </si>
  <si>
    <t>2101501</t>
  </si>
  <si>
    <t>2101502</t>
  </si>
  <si>
    <t>2101505</t>
  </si>
  <si>
    <t>医疗保障政策管理</t>
  </si>
  <si>
    <t>2101506</t>
  </si>
  <si>
    <t>医疗保障经办事务</t>
  </si>
  <si>
    <t>211</t>
  </si>
  <si>
    <t>节能环保支出</t>
  </si>
  <si>
    <t>21101</t>
  </si>
  <si>
    <t>环境保护管理事务</t>
  </si>
  <si>
    <t>2110101</t>
  </si>
  <si>
    <t>2110199</t>
  </si>
  <si>
    <t>其他环境保护管理事务支出</t>
  </si>
  <si>
    <t>21102</t>
  </si>
  <si>
    <t>环境监测与监察</t>
  </si>
  <si>
    <t>2110299</t>
  </si>
  <si>
    <t>其他环境监测与监察支出</t>
  </si>
  <si>
    <t>21103</t>
  </si>
  <si>
    <t>污染防治</t>
  </si>
  <si>
    <t>2110399</t>
  </si>
  <si>
    <t>其他污染防治支出</t>
  </si>
  <si>
    <t>21104</t>
  </si>
  <si>
    <t>自然生态保护</t>
  </si>
  <si>
    <t>2110401</t>
  </si>
  <si>
    <t>生态保护</t>
  </si>
  <si>
    <t>2110402</t>
  </si>
  <si>
    <t>农村环境保护</t>
  </si>
  <si>
    <t>2110406</t>
  </si>
  <si>
    <t>自然保护地</t>
  </si>
  <si>
    <t>21110</t>
  </si>
  <si>
    <t>能源节约利用</t>
  </si>
  <si>
    <t>2111001</t>
  </si>
  <si>
    <t>21114</t>
  </si>
  <si>
    <t>能源管理事务</t>
  </si>
  <si>
    <t>2111450</t>
  </si>
  <si>
    <t>212</t>
  </si>
  <si>
    <t>城乡社区支出</t>
  </si>
  <si>
    <t>21201</t>
  </si>
  <si>
    <t>城乡社区管理事务</t>
  </si>
  <si>
    <t>2120101</t>
  </si>
  <si>
    <t>2120103</t>
  </si>
  <si>
    <t>2120106</t>
  </si>
  <si>
    <t>工程建设管理</t>
  </si>
  <si>
    <t>2120107</t>
  </si>
  <si>
    <t>市政公用行业市场监管</t>
  </si>
  <si>
    <t>21202</t>
  </si>
  <si>
    <t>城乡社区规划与管理</t>
  </si>
  <si>
    <t>2120201</t>
  </si>
  <si>
    <t>21203</t>
  </si>
  <si>
    <t>城乡社区公共设施</t>
  </si>
  <si>
    <t>2120399</t>
  </si>
  <si>
    <t>其他城乡社区公共设施支出</t>
  </si>
  <si>
    <t>21206</t>
  </si>
  <si>
    <t>建设市场管理与监督</t>
  </si>
  <si>
    <t>2120601</t>
  </si>
  <si>
    <t>213</t>
  </si>
  <si>
    <t>农林水支出</t>
  </si>
  <si>
    <t>21301</t>
  </si>
  <si>
    <t>农业农村</t>
  </si>
  <si>
    <t>2130101</t>
  </si>
  <si>
    <t>2130104</t>
  </si>
  <si>
    <t>2130105</t>
  </si>
  <si>
    <t>农垦运行</t>
  </si>
  <si>
    <t>2130106</t>
  </si>
  <si>
    <t>科技转化与推广服务</t>
  </si>
  <si>
    <t>2130108</t>
  </si>
  <si>
    <t>病虫害控制</t>
  </si>
  <si>
    <t>2130109</t>
  </si>
  <si>
    <t>农产品质量安全</t>
  </si>
  <si>
    <t>2130110</t>
  </si>
  <si>
    <t>执法监管</t>
  </si>
  <si>
    <t>2130199</t>
  </si>
  <si>
    <t>其他农业农村支出</t>
  </si>
  <si>
    <t>21302</t>
  </si>
  <si>
    <t>林业和草原</t>
  </si>
  <si>
    <t>2130201</t>
  </si>
  <si>
    <t>2130204</t>
  </si>
  <si>
    <t>事业机构</t>
  </si>
  <si>
    <t>2130207</t>
  </si>
  <si>
    <t>森林资源管理</t>
  </si>
  <si>
    <t>2130213</t>
  </si>
  <si>
    <t>执法与监督</t>
  </si>
  <si>
    <t>2130299</t>
  </si>
  <si>
    <t>其他林业和草原支出</t>
  </si>
  <si>
    <t>21303</t>
  </si>
  <si>
    <t>水利</t>
  </si>
  <si>
    <t>2130301</t>
  </si>
  <si>
    <t>2130304</t>
  </si>
  <si>
    <t>水利行业业务管理</t>
  </si>
  <si>
    <t>2130309</t>
  </si>
  <si>
    <t>水利执法监督</t>
  </si>
  <si>
    <t>2130322</t>
  </si>
  <si>
    <t>水利安全监督</t>
  </si>
  <si>
    <t>2130399</t>
  </si>
  <si>
    <t>其他水利支出</t>
  </si>
  <si>
    <t>21305</t>
  </si>
  <si>
    <t>巩固脱贫攻坚成果衔接乡村振兴</t>
  </si>
  <si>
    <t>2130501</t>
  </si>
  <si>
    <t>2130503</t>
  </si>
  <si>
    <t>2130505</t>
  </si>
  <si>
    <t>生产发展</t>
  </si>
  <si>
    <t>2130599</t>
  </si>
  <si>
    <t>其他巩固脱贫攻坚成果衔接乡村振兴支出</t>
  </si>
  <si>
    <t>21308</t>
  </si>
  <si>
    <t>普惠金融发展支出</t>
  </si>
  <si>
    <t>2130803</t>
  </si>
  <si>
    <t>农业保险保费补贴</t>
  </si>
  <si>
    <t>2130804</t>
  </si>
  <si>
    <t>创业担保贷款贴息及奖补</t>
  </si>
  <si>
    <t>2130899</t>
  </si>
  <si>
    <t>其他普惠金融发展支出</t>
  </si>
  <si>
    <t>21399</t>
  </si>
  <si>
    <t>其他农林水支出</t>
  </si>
  <si>
    <t>2139999</t>
  </si>
  <si>
    <t>214</t>
  </si>
  <si>
    <t>交通运输支出</t>
  </si>
  <si>
    <t>21401</t>
  </si>
  <si>
    <t>公路水路运输</t>
  </si>
  <si>
    <t>2140101</t>
  </si>
  <si>
    <t>2140106</t>
  </si>
  <si>
    <t>公路养护</t>
  </si>
  <si>
    <t>2140109</t>
  </si>
  <si>
    <t>交通运输信息化建设</t>
  </si>
  <si>
    <t>2140111</t>
  </si>
  <si>
    <t>公路还贷专项</t>
  </si>
  <si>
    <t>2140112</t>
  </si>
  <si>
    <t>公路运输管理</t>
  </si>
  <si>
    <t>21402</t>
  </si>
  <si>
    <t>铁路运输</t>
  </si>
  <si>
    <t>2140299</t>
  </si>
  <si>
    <t>其他铁路运输支出</t>
  </si>
  <si>
    <t>21403</t>
  </si>
  <si>
    <t>民用航空运输</t>
  </si>
  <si>
    <t>2140399</t>
  </si>
  <si>
    <t>其他民用航空运输支出</t>
  </si>
  <si>
    <t>21405</t>
  </si>
  <si>
    <t>邮政业支出</t>
  </si>
  <si>
    <t>2140501</t>
  </si>
  <si>
    <t>2140504</t>
  </si>
  <si>
    <t>行业监管</t>
  </si>
  <si>
    <t>21499</t>
  </si>
  <si>
    <t>其他交通运输支出</t>
  </si>
  <si>
    <t>2149901</t>
  </si>
  <si>
    <t>公共交通运营补助</t>
  </si>
  <si>
    <t>215</t>
  </si>
  <si>
    <t>资源勘探工业信息等支出</t>
  </si>
  <si>
    <t>21505</t>
  </si>
  <si>
    <t>工业和信息产业监管</t>
  </si>
  <si>
    <t>2150501</t>
  </si>
  <si>
    <t>2150503</t>
  </si>
  <si>
    <t>2150599</t>
  </si>
  <si>
    <t>其他工业和信息产业监管支出</t>
  </si>
  <si>
    <t>216</t>
  </si>
  <si>
    <t>商业服务业等支出</t>
  </si>
  <si>
    <t>21602</t>
  </si>
  <si>
    <t>商业流通事务</t>
  </si>
  <si>
    <t>2160201</t>
  </si>
  <si>
    <t>2160202</t>
  </si>
  <si>
    <t>220</t>
  </si>
  <si>
    <t>自然资源海洋气象等支出</t>
  </si>
  <si>
    <t>22001</t>
  </si>
  <si>
    <t>自然资源事务</t>
  </si>
  <si>
    <t>2200101</t>
  </si>
  <si>
    <t>2200102</t>
  </si>
  <si>
    <t>2200104</t>
  </si>
  <si>
    <t>自然资源规划及管理</t>
  </si>
  <si>
    <t>2200106</t>
  </si>
  <si>
    <t>自然资源利用与保护</t>
  </si>
  <si>
    <t>2200109</t>
  </si>
  <si>
    <t>自然资源调查与确权登记</t>
  </si>
  <si>
    <t>2200113</t>
  </si>
  <si>
    <t>地质矿产资源与环境调查</t>
  </si>
  <si>
    <t>2200114</t>
  </si>
  <si>
    <t>地质勘查与矿产资源管理</t>
  </si>
  <si>
    <t>2200150</t>
  </si>
  <si>
    <t>2200199</t>
  </si>
  <si>
    <t>其他自然资源事务支出</t>
  </si>
  <si>
    <t>22005</t>
  </si>
  <si>
    <t>气象事务</t>
  </si>
  <si>
    <t>2200504</t>
  </si>
  <si>
    <t>气象事业机构</t>
  </si>
  <si>
    <t>2200509</t>
  </si>
  <si>
    <t>气象服务</t>
  </si>
  <si>
    <t>221</t>
  </si>
  <si>
    <t>住房保障支出</t>
  </si>
  <si>
    <t>22102</t>
  </si>
  <si>
    <t>住房改革支出</t>
  </si>
  <si>
    <t>2210201</t>
  </si>
  <si>
    <t>住房公积金</t>
  </si>
  <si>
    <t>22103</t>
  </si>
  <si>
    <t>城乡社区住宅</t>
  </si>
  <si>
    <t>2210302</t>
  </si>
  <si>
    <t>住房公积金管理</t>
  </si>
  <si>
    <t>2210399</t>
  </si>
  <si>
    <t>其他城乡社区住宅支出</t>
  </si>
  <si>
    <t>222</t>
  </si>
  <si>
    <t>粮油物资储备支出</t>
  </si>
  <si>
    <t>22205</t>
  </si>
  <si>
    <t>重要商品储备</t>
  </si>
  <si>
    <t>2220504</t>
  </si>
  <si>
    <t>化肥储备</t>
  </si>
  <si>
    <t>224</t>
  </si>
  <si>
    <t>灾害防治及应急管理支出</t>
  </si>
  <si>
    <t>22401</t>
  </si>
  <si>
    <t>应急管理事务</t>
  </si>
  <si>
    <t>2240101</t>
  </si>
  <si>
    <t>2240102</t>
  </si>
  <si>
    <t>2240103</t>
  </si>
  <si>
    <t>2240106</t>
  </si>
  <si>
    <t>安全监管</t>
  </si>
  <si>
    <t>2240108</t>
  </si>
  <si>
    <t>应急救援</t>
  </si>
  <si>
    <t>2240150</t>
  </si>
  <si>
    <t>22402</t>
  </si>
  <si>
    <t>消防救援事务</t>
  </si>
  <si>
    <t>2240201</t>
  </si>
  <si>
    <t>2240203</t>
  </si>
  <si>
    <t>2240204</t>
  </si>
  <si>
    <t>消防应急救援</t>
  </si>
  <si>
    <t>22405</t>
  </si>
  <si>
    <t>地震事务</t>
  </si>
  <si>
    <t>2240501</t>
  </si>
  <si>
    <t>2240599</t>
  </si>
  <si>
    <t>其他地震事务支出</t>
  </si>
  <si>
    <t>229</t>
  </si>
  <si>
    <t>其他支出</t>
  </si>
  <si>
    <t>22902</t>
  </si>
  <si>
    <t>年初预留</t>
  </si>
  <si>
    <t>2290201</t>
  </si>
  <si>
    <t>22999</t>
  </si>
  <si>
    <t>2299999</t>
  </si>
  <si>
    <t>232</t>
  </si>
  <si>
    <t>债务付息支出</t>
  </si>
  <si>
    <t>23203</t>
  </si>
  <si>
    <t>地方政府一般债务付息支出</t>
  </si>
  <si>
    <t>2320301</t>
  </si>
  <si>
    <t>地方政府一般债券付息支出</t>
  </si>
  <si>
    <t>233</t>
  </si>
  <si>
    <t>债务发行费用支出</t>
  </si>
  <si>
    <t>23303</t>
  </si>
  <si>
    <t>地方政府一般债务发行费用支出</t>
  </si>
  <si>
    <t>支出合计</t>
  </si>
  <si>
    <t>口径说明：     此表用于查询政府预算本级一般公共预算本级支出预算情况，数据来源“政府预算→政府预算管理→一般公共预算编制→一般公共预算支出预算（全口径）”菜单录入。</t>
  </si>
  <si>
    <t>表4</t>
  </si>
  <si>
    <t>口径说明：     此表用于查询政府预算本级一般公共预算基本支出预算情况，数据来源“政府预算→政府预算管理→一般公共预算编制→政府经济分类科目预算表”菜单录入。</t>
  </si>
  <si>
    <t>表5</t>
  </si>
  <si>
    <t>一、一般性转移支付</t>
  </si>
  <si>
    <t>2-省级</t>
  </si>
  <si>
    <t>基本药物制度补助资金一体化管理的嘎查村卫生室补助</t>
  </si>
  <si>
    <t>困难群众救助补助资金</t>
  </si>
  <si>
    <t>困难残疾人生活补贴和重度残疾人护理补贴</t>
  </si>
  <si>
    <t>经济困难老年人养老服务补贴</t>
  </si>
  <si>
    <t>就业补助</t>
  </si>
  <si>
    <t>中央机关事业单位养老保险制度改革补助经费</t>
  </si>
  <si>
    <t>“西部计划”志愿者补助资金</t>
  </si>
  <si>
    <t>特殊疑难信访问题补助资金</t>
  </si>
  <si>
    <t>政法纪检监察转移支付资金(公安)</t>
  </si>
  <si>
    <t>中央补助基层行政单位工作经费</t>
  </si>
  <si>
    <t>中央产粮大县奖励资金</t>
  </si>
  <si>
    <t>中央生猪牛羊调出大县奖励资金</t>
  </si>
  <si>
    <t>中央目标价格补贴玉米和大豆</t>
  </si>
  <si>
    <t>县级基本财力保障机制奖补资金（市级配套）</t>
  </si>
  <si>
    <t>结算补助收入（市本级）</t>
  </si>
  <si>
    <t xml:space="preserve">二、专项转移支付    </t>
  </si>
  <si>
    <t>2-省级专项</t>
  </si>
  <si>
    <t>基本公共卫生服务补助资金</t>
  </si>
  <si>
    <t>市级计划生育补助资金</t>
  </si>
  <si>
    <t>市级殡葬基本服务补助资金</t>
  </si>
  <si>
    <t>文革三民生活补贴市级配套</t>
  </si>
  <si>
    <t>高龄津贴补助资金经费</t>
  </si>
  <si>
    <t>市级社区民生地方配套资金</t>
  </si>
  <si>
    <t>高校毕业生“三支一扶”计划补助资金</t>
  </si>
  <si>
    <t>市级在乡老复员军人生活补助提标资金</t>
  </si>
  <si>
    <t>优抚对象医疗补助资金</t>
  </si>
  <si>
    <t>市级街道社区党组织建设专项资金</t>
  </si>
  <si>
    <t>市级非公有制企业和社会组织党组织建设补助资金</t>
  </si>
  <si>
    <t>社区矫正专项资金</t>
  </si>
  <si>
    <t>法律援助办案补贴专项资金</t>
  </si>
  <si>
    <t>政法纪检监察转移支付资金(司法)</t>
  </si>
  <si>
    <t>旗县消防救援大队地方财政负担相关人员经费（市级配套）</t>
  </si>
  <si>
    <t>社会保障经费及救助资金</t>
  </si>
  <si>
    <t>合计</t>
  </si>
  <si>
    <t>口径说明：     提取专项资金编制一般公共预算的预算项目信息，级次为中央、省级项目的名称以及金额。</t>
  </si>
  <si>
    <t>表6</t>
  </si>
  <si>
    <t>地             区</t>
  </si>
  <si>
    <t>未落实到地区</t>
  </si>
  <si>
    <t>临河区</t>
  </si>
  <si>
    <t>五原县</t>
  </si>
  <si>
    <t>磴口县</t>
  </si>
  <si>
    <t>乌拉特前旗</t>
  </si>
  <si>
    <t>乌拉特中旗</t>
  </si>
  <si>
    <t>乌拉特后旗</t>
  </si>
  <si>
    <t>杭锦后旗</t>
  </si>
  <si>
    <t>巴彦淖尔市甘其毛都口岸管理委员会</t>
  </si>
  <si>
    <t>巴彦淖尔经济技术开发区</t>
  </si>
  <si>
    <t>口径说明：     提取专项资金编制一般公共预算对下转移支付的区划以及金额。</t>
  </si>
  <si>
    <t>表7</t>
  </si>
  <si>
    <t>地                 区</t>
  </si>
  <si>
    <t>口径说明：     提取专项资金编制一般公共预算科目为23002对下一般性转移支付的区划以及金额。</t>
  </si>
  <si>
    <t>表8</t>
  </si>
  <si>
    <t>口径说明：     提取专项资金编制一般公共预算科目为23002对下共同事权转移支付的区划以及金额。</t>
  </si>
  <si>
    <t>表9</t>
  </si>
  <si>
    <t>口径说明：     提取专项资金编制一般公共预算科目为23003对下专项转移支付的区划以及金额。</t>
  </si>
  <si>
    <t>表10</t>
  </si>
  <si>
    <t>项    目</t>
  </si>
  <si>
    <t>2022年预算数</t>
  </si>
  <si>
    <t>2023年预算数</t>
  </si>
  <si>
    <t xml:space="preserve"> 比上年增减情况</t>
  </si>
  <si>
    <t>增减额</t>
  </si>
  <si>
    <t>增减%</t>
  </si>
  <si>
    <t>合    计</t>
  </si>
  <si>
    <t>1、因公出国（境）费用</t>
  </si>
  <si>
    <t>2、公务接待费</t>
  </si>
  <si>
    <t>3、公务用车购置及运行费</t>
  </si>
  <si>
    <t>其中：（1）公务用车运行维护费</t>
  </si>
  <si>
    <t>（2）公务用车购置费</t>
  </si>
  <si>
    <t>口径说明：     提取专项预算编制中，涉及三公经费科目的数据。</t>
  </si>
  <si>
    <t>表11</t>
  </si>
  <si>
    <t>执行数</t>
  </si>
  <si>
    <t>表12</t>
  </si>
  <si>
    <t>一、政府性基金收入</t>
  </si>
  <si>
    <t xml:space="preserve">    国家电影事业发展专项资金收入</t>
  </si>
  <si>
    <t xml:space="preserve">    农业土地开发资金收入</t>
  </si>
  <si>
    <t xml:space="preserve">    彩票公益金收入</t>
  </si>
  <si>
    <t xml:space="preserve">    国家重大水利工程建设基金收入</t>
  </si>
  <si>
    <t xml:space="preserve">    车辆通行费</t>
  </si>
  <si>
    <t xml:space="preserve">    彩票发行机构和彩票销售机构的业务费用</t>
  </si>
  <si>
    <t>二、专项债务对应项目专项收入</t>
  </si>
  <si>
    <t xml:space="preserve">    车辆通行费专项债务对应项目专项收入</t>
  </si>
  <si>
    <t xml:space="preserve">    其他政府性基金专项债务对应项目专项收入</t>
  </si>
  <si>
    <t>地方政府专项债务收入</t>
  </si>
  <si>
    <t xml:space="preserve">  政府性基金转移支付收入</t>
  </si>
  <si>
    <t xml:space="preserve">    政府性基金补助收入</t>
  </si>
  <si>
    <t xml:space="preserve">    政府性基金上解收入</t>
  </si>
  <si>
    <t xml:space="preserve">  调入资金</t>
  </si>
  <si>
    <t xml:space="preserve">  地方政府专项债务转贷收入</t>
  </si>
  <si>
    <t xml:space="preserve">  上年结转收入</t>
  </si>
  <si>
    <t xml:space="preserve">  上年结余收入</t>
  </si>
  <si>
    <t>口径说明：     此表用于查询政府预算本级政府性基金预算收入预算情况，数据来源“政府预算→政府预算管理→政府性基金预算编制→政府性基金预算收入（全口径）”菜单录入。     本级收入合计：政府性基金收入+专项债务对应项目专项收入。     收入总计：本级收入合计+地方政府专项债务收入+转移性收入+调入资金+地方政府专项债务转贷收入+上年结转收入+上年结余收入。</t>
  </si>
  <si>
    <t>表13</t>
  </si>
  <si>
    <t>国有土地使用权出让收入安排的支出</t>
  </si>
  <si>
    <t>彩票公益金安排的支出</t>
  </si>
  <si>
    <t>地方政府专项债务付息支出</t>
  </si>
  <si>
    <t>地方政府专项债务发行费用支出</t>
  </si>
  <si>
    <t>地方政府专项债务还本支出</t>
  </si>
  <si>
    <t xml:space="preserve">  政府性基金转移支付</t>
  </si>
  <si>
    <t xml:space="preserve">    政府性基金补助支出</t>
  </si>
  <si>
    <t xml:space="preserve">    政府性基金上解支出</t>
  </si>
  <si>
    <t xml:space="preserve">  调出资金</t>
  </si>
  <si>
    <t xml:space="preserve">  地方政府专项债务转贷支出</t>
  </si>
  <si>
    <t xml:space="preserve">  年终结转</t>
  </si>
  <si>
    <t xml:space="preserve">  年终结余</t>
  </si>
  <si>
    <t>口径说明：     此表用于查询政府预算本级政府性基金预算支出预算情况，数据来源“政府预算→政府预算管理→政府性基金预算编制→政府性基金预算支出（全口径）”菜单录入。     支出总计：本级支出合计+地方政府专项债务还本支出+转移性支出+调出资金+地方政府专项债务转贷支出+年终结转+年终结余。</t>
  </si>
  <si>
    <t>表14</t>
  </si>
  <si>
    <t>科目名称</t>
  </si>
  <si>
    <t>21208</t>
  </si>
  <si>
    <t>2120801</t>
  </si>
  <si>
    <t>征地和拆迁补偿支出</t>
  </si>
  <si>
    <t>2120804</t>
  </si>
  <si>
    <t>农村基础设施建设支出</t>
  </si>
  <si>
    <t>22960</t>
  </si>
  <si>
    <t>2296002</t>
  </si>
  <si>
    <t>用于社会福利的彩票公益金支出</t>
  </si>
  <si>
    <t>2296003</t>
  </si>
  <si>
    <t>用于体育事业的彩票公益金支出</t>
  </si>
  <si>
    <t>23204</t>
  </si>
  <si>
    <t>2320411</t>
  </si>
  <si>
    <t>国有土地使用权出让金债务付息支出</t>
  </si>
  <si>
    <t>2320498</t>
  </si>
  <si>
    <t>其他地方自行试点项目收益专项债券付息支出</t>
  </si>
  <si>
    <t>23304</t>
  </si>
  <si>
    <t>2330498</t>
  </si>
  <si>
    <t>其他地方自行试点项目收益专项债券发行费用支出</t>
  </si>
  <si>
    <t>口径说明：     此表用于查询政府预算本级政府性基金预算本级支出预算情况，数据来源“政府预算→政府预算管理→政府性基金预算编制→政府性基金预算支出（全口径）”菜单录入。</t>
  </si>
  <si>
    <t>表15</t>
  </si>
  <si>
    <t>中央集中彩票公益金支持社会福利事业专项资金</t>
  </si>
  <si>
    <t>口径说明：     提取专项资金编制政府性基金预算的预算项目信息，级次为中央、省级项目的名称以及金额。</t>
  </si>
  <si>
    <t>表16</t>
  </si>
  <si>
    <t>口径说明：     提取专项资金编制政府性基金预算对下转移支付的区划以及金额。</t>
  </si>
  <si>
    <t>表17</t>
  </si>
  <si>
    <t>收          入</t>
  </si>
  <si>
    <t>项        目</t>
  </si>
  <si>
    <t>一、利润收入</t>
  </si>
  <si>
    <t>二、股利、股息收入</t>
  </si>
  <si>
    <t>三、产权转让收入</t>
  </si>
  <si>
    <t>四、清算收入</t>
  </si>
  <si>
    <t>五、其他国有资本经营预算收入</t>
  </si>
  <si>
    <t>本年收入合计</t>
  </si>
  <si>
    <t>上年结转</t>
  </si>
  <si>
    <t>收 入 总 计</t>
  </si>
  <si>
    <t>口径说明：     此表用于查询政府预算本级国有资本经营预算收入预算情况，数据来源“政府预算→政府预算管理→国有资本经营预算→国有资本经营预算收入（全口径）”菜单录入。     本级收入合计：一到五的合计。     收入总计：本级收入合计+上年结转。</t>
  </si>
  <si>
    <t>支          出</t>
  </si>
  <si>
    <t>一、解决历史遗留问题及改革成本支出</t>
  </si>
  <si>
    <t>二、国有企业资本金注入</t>
  </si>
  <si>
    <t>三、国有企业政策性补贴</t>
  </si>
  <si>
    <t>四、金融国有资本经营预算支出</t>
  </si>
  <si>
    <t>五、其他国有资本经营预算支出</t>
  </si>
  <si>
    <t>六、转移性支出</t>
  </si>
  <si>
    <t>本年支出合计</t>
  </si>
  <si>
    <t>结转下年</t>
  </si>
  <si>
    <t>支 出 总 计</t>
  </si>
  <si>
    <t>口径说明：     此表用于查询政府预算本级国有资本经营支出预算情况，数据来源“政府预算→政府预算管理→国有资本经营预算→国有资本经营预算支出（全口径）”菜单录入。     本级收入合计：一到五的合计。     收入总计：本级收入合计+结转下年。</t>
  </si>
  <si>
    <t>科目名称（功能）</t>
  </si>
  <si>
    <t>资本性支出</t>
  </si>
  <si>
    <t>费用性支出</t>
  </si>
  <si>
    <t>合      计</t>
  </si>
  <si>
    <t>口径说明：     此表用于查询政府预算本级国有资本经营支出预算情况，数据来源“政府预算→政府预算管理→国有资本经营预算→国有资本经营预算支出明细表”菜单录入。</t>
  </si>
  <si>
    <t>一、企业职工基本养老保险基金收入</t>
  </si>
  <si>
    <t>其中：保险费收入</t>
  </si>
  <si>
    <t>财政补贴收入</t>
  </si>
  <si>
    <t>利息收入</t>
  </si>
  <si>
    <t>中央调剂金收入</t>
  </si>
  <si>
    <t>转移收入等</t>
  </si>
  <si>
    <t>二、失业保险基金收入</t>
  </si>
  <si>
    <t>三、职工基本医疗保险基金收入</t>
  </si>
  <si>
    <t>四、工伤保险基金收入</t>
  </si>
  <si>
    <t>五、城乡居民基本养老保险</t>
  </si>
  <si>
    <t>六、机关事业单位基本养老保险基金收入</t>
  </si>
  <si>
    <t>委托投资收益</t>
  </si>
  <si>
    <t>七、城乡居民基本医疗保险</t>
  </si>
  <si>
    <t>八、国库待划转社会保险费</t>
  </si>
  <si>
    <t>九、其他社会保险基金收入</t>
  </si>
  <si>
    <t>社会保险基金收入合计</t>
  </si>
  <si>
    <t>口径说明：     此表用于查询政府预算本级社会保险基金预算收入预算情况，数据来源“政府预算→政府预算管理→社会保险基金预算→社会保险基金预算收入（全口径）”菜单录入。</t>
  </si>
  <si>
    <t>一、企业职工基本养老保险基金支出</t>
  </si>
  <si>
    <t>其中：基本养老金支出</t>
  </si>
  <si>
    <t>医疗补助金支出</t>
  </si>
  <si>
    <t>丧葬抚恤补助支出</t>
  </si>
  <si>
    <t>中央调剂金支出</t>
  </si>
  <si>
    <t>转移支出等</t>
  </si>
  <si>
    <t>二、失业保险基金支出</t>
  </si>
  <si>
    <t>其中：失业保险金支出</t>
  </si>
  <si>
    <t>三、职工基本医疗保险基金支出</t>
  </si>
  <si>
    <t>四、工伤保险基金支出</t>
  </si>
  <si>
    <t>其中：工伤保险待遇支出</t>
  </si>
  <si>
    <t>劳动能力鉴定支出</t>
  </si>
  <si>
    <t>工伤预防费用支出</t>
  </si>
  <si>
    <t>六、机关事业单位基本养老保险基金支出</t>
  </si>
  <si>
    <t>八、其他社会保险基金支出</t>
  </si>
  <si>
    <t>社会保险基金支出合计</t>
  </si>
  <si>
    <t>口径说明：     此表用于查询政府预算本级社会保险基金预算支出预算情况，数据来源“政府预算→政府预算管理→社会保险基金预算→社会保险基金预算支出（全口径）”菜单录入。</t>
  </si>
  <si>
    <t>一、企业职工基本养老保险基金本年收支结余</t>
  </si>
  <si>
    <t>企业职工基本养老保险基金年末滚存结余</t>
  </si>
  <si>
    <t>二、机关事业单位基本养老保险基金本年收支结余</t>
  </si>
  <si>
    <t>机关事业单位基本养老保险基金年末滚存结余</t>
  </si>
  <si>
    <t>三、职工基本医疗保险基金本年收支结余</t>
  </si>
  <si>
    <t>职工基本医疗保险基金年末滚存结余</t>
  </si>
  <si>
    <t>四、工伤保险基金本年收支结余</t>
  </si>
  <si>
    <t>工伤保险基金年末滚存结余</t>
  </si>
  <si>
    <t>五、失业保险基金本年收支结余</t>
  </si>
  <si>
    <t>失业保险基金年末滚存结余</t>
  </si>
  <si>
    <t>2023年预算数</t>
    <phoneticPr fontId="15" type="noConversion"/>
  </si>
  <si>
    <t>本级政府性基金预算对下级转移支付预算分地区汇总表</t>
    <phoneticPr fontId="15" type="noConversion"/>
  </si>
  <si>
    <t>本级政府性基金预算“三公”经费支出预算表</t>
    <phoneticPr fontId="15" type="noConversion"/>
  </si>
  <si>
    <r>
      <t>表1</t>
    </r>
    <r>
      <rPr>
        <sz val="11"/>
        <rFont val="宋体"/>
        <family val="3"/>
        <charset val="134"/>
      </rPr>
      <t>8</t>
    </r>
    <phoneticPr fontId="15" type="noConversion"/>
  </si>
  <si>
    <r>
      <t>表1</t>
    </r>
    <r>
      <rPr>
        <sz val="11"/>
        <rFont val="宋体"/>
        <family val="3"/>
        <charset val="134"/>
      </rPr>
      <t>9</t>
    </r>
    <phoneticPr fontId="15" type="noConversion"/>
  </si>
  <si>
    <r>
      <t>表2</t>
    </r>
    <r>
      <rPr>
        <sz val="11"/>
        <rFont val="宋体"/>
        <family val="3"/>
        <charset val="134"/>
      </rPr>
      <t>0</t>
    </r>
    <phoneticPr fontId="15" type="noConversion"/>
  </si>
  <si>
    <r>
      <t>表2</t>
    </r>
    <r>
      <rPr>
        <sz val="11"/>
        <rFont val="宋体"/>
        <family val="3"/>
        <charset val="134"/>
      </rPr>
      <t>1</t>
    </r>
    <phoneticPr fontId="15" type="noConversion"/>
  </si>
  <si>
    <r>
      <t>表2</t>
    </r>
    <r>
      <rPr>
        <sz val="9"/>
        <rFont val="宋体"/>
        <family val="3"/>
        <charset val="134"/>
      </rPr>
      <t>2</t>
    </r>
    <phoneticPr fontId="15" type="noConversion"/>
  </si>
  <si>
    <r>
      <t>表2</t>
    </r>
    <r>
      <rPr>
        <sz val="11"/>
        <rFont val="宋体"/>
        <family val="3"/>
        <charset val="134"/>
      </rPr>
      <t>3</t>
    </r>
    <phoneticPr fontId="15" type="noConversion"/>
  </si>
  <si>
    <r>
      <t>表2</t>
    </r>
    <r>
      <rPr>
        <sz val="11"/>
        <rFont val="宋体"/>
        <family val="3"/>
        <charset val="134"/>
      </rPr>
      <t>4</t>
    </r>
    <phoneticPr fontId="15" type="noConversion"/>
  </si>
  <si>
    <t>24.</t>
  </si>
  <si>
    <t xml:space="preserve">  返还性收入</t>
  </si>
  <si>
    <t xml:space="preserve">  上级提前下达专项转移支付收入</t>
  </si>
  <si>
    <t>2023年巴彦淖尔市本级一般公共预算基本支出预算表</t>
  </si>
  <si>
    <t xml:space="preserve"> 单位：万元</t>
  </si>
  <si>
    <t>本年预算数</t>
  </si>
  <si>
    <t>501</t>
  </si>
  <si>
    <t>机关工资福利支出</t>
  </si>
  <si>
    <t>50101</t>
  </si>
  <si>
    <t xml:space="preserve">  工资奖金津补贴</t>
  </si>
  <si>
    <t>50102</t>
  </si>
  <si>
    <t xml:space="preserve">  社会保障缴费</t>
  </si>
  <si>
    <t>50103</t>
  </si>
  <si>
    <t xml:space="preserve">  住房公积金</t>
  </si>
  <si>
    <t>50199</t>
  </si>
  <si>
    <t xml:space="preserve">  其他工资福利支出</t>
  </si>
  <si>
    <t>502</t>
  </si>
  <si>
    <t>机关商品和服务支出</t>
  </si>
  <si>
    <t>50201</t>
  </si>
  <si>
    <t xml:space="preserve">  办公经费</t>
  </si>
  <si>
    <t>50202</t>
  </si>
  <si>
    <t xml:space="preserve">  会议费</t>
  </si>
  <si>
    <t>50203</t>
  </si>
  <si>
    <t xml:space="preserve">  培训费</t>
  </si>
  <si>
    <t>50205</t>
  </si>
  <si>
    <t xml:space="preserve">  委托业务费</t>
  </si>
  <si>
    <t>50206</t>
  </si>
  <si>
    <t xml:space="preserve">  公务接待费</t>
  </si>
  <si>
    <t>50208</t>
  </si>
  <si>
    <t xml:space="preserve">  公务用车运行维护费</t>
  </si>
  <si>
    <t>50209</t>
  </si>
  <si>
    <t xml:space="preserve">  维修（护）费</t>
  </si>
  <si>
    <t>50299</t>
  </si>
  <si>
    <t xml:space="preserve">  其他商品和服务支出</t>
  </si>
  <si>
    <t>503</t>
  </si>
  <si>
    <t>机关资本性支出（一）</t>
  </si>
  <si>
    <t>50306</t>
  </si>
  <si>
    <t xml:space="preserve">  设备购置</t>
  </si>
  <si>
    <t>505</t>
  </si>
  <si>
    <t>对事业单位经常性补助</t>
  </si>
  <si>
    <t>50501</t>
  </si>
  <si>
    <t xml:space="preserve">  工资福利支出</t>
  </si>
  <si>
    <t>50502</t>
  </si>
  <si>
    <t xml:space="preserve">  商品和服务支出</t>
  </si>
  <si>
    <t>506</t>
  </si>
  <si>
    <t>对事业单位资本性补助</t>
  </si>
  <si>
    <t>50601</t>
  </si>
  <si>
    <t xml:space="preserve">  资本性支出（一）</t>
  </si>
  <si>
    <t>509</t>
  </si>
  <si>
    <t>对个人和家庭的补助</t>
  </si>
  <si>
    <t>50901</t>
  </si>
  <si>
    <t xml:space="preserve">  社会福利和救助</t>
  </si>
  <si>
    <t>50905</t>
  </si>
  <si>
    <t xml:space="preserve">  离退休费</t>
  </si>
  <si>
    <t>50999</t>
  </si>
  <si>
    <t xml:space="preserve">  其他对个人和家庭补助</t>
  </si>
  <si>
    <t>510</t>
  </si>
  <si>
    <t>对社会保障基金补助</t>
  </si>
  <si>
    <t>51002</t>
  </si>
  <si>
    <t xml:space="preserve">  对社会保险基金补助</t>
  </si>
  <si>
    <t>514</t>
  </si>
  <si>
    <t>预备费及预留</t>
  </si>
  <si>
    <t>51402</t>
  </si>
  <si>
    <t xml:space="preserve">  预留</t>
  </si>
  <si>
    <t>体育彩票公益金（体育局）</t>
  </si>
  <si>
    <t>其他国有企业资本金注入</t>
  </si>
  <si>
    <t>其他国有资本经营预算支出</t>
  </si>
  <si>
    <t>其中：社会保险待遇支出</t>
    <phoneticPr fontId="15" type="noConversion"/>
  </si>
  <si>
    <t>中央调剂金支出</t>
    <phoneticPr fontId="15" type="noConversion"/>
  </si>
  <si>
    <t>上解上级支出</t>
    <phoneticPr fontId="15" type="noConversion"/>
  </si>
  <si>
    <t>其中：职工基本医疗保险统筹基金支出</t>
    <phoneticPr fontId="15" type="noConversion"/>
  </si>
  <si>
    <t>职工基本医疗保险个人账户基金支出</t>
    <phoneticPr fontId="15" type="noConversion"/>
  </si>
  <si>
    <t>项           目</t>
  </si>
  <si>
    <t>备注</t>
  </si>
  <si>
    <t>一、2021年末地方政府一般债务余额实际数</t>
  </si>
  <si>
    <t>二、2022年末地方政府一般债务余额限额</t>
  </si>
  <si>
    <r>
      <t xml:space="preserve">   </t>
    </r>
    <r>
      <rPr>
        <sz val="12"/>
        <rFont val="宋体"/>
        <family val="3"/>
        <charset val="134"/>
      </rPr>
      <t>其中：2022年地方政府一般债务余额新增限额</t>
    </r>
  </si>
  <si>
    <r>
      <t>三、2022</t>
    </r>
    <r>
      <rPr>
        <sz val="12"/>
        <rFont val="宋体"/>
        <family val="3"/>
        <charset val="134"/>
      </rPr>
      <t>年地方政府一般债券发行额</t>
    </r>
  </si>
  <si>
    <r>
      <t xml:space="preserve"> </t>
    </r>
    <r>
      <rPr>
        <sz val="11"/>
        <color indexed="8"/>
        <rFont val="宋体"/>
        <family val="2"/>
        <charset val="1"/>
        <scheme val="minor"/>
      </rPr>
      <t xml:space="preserve">  </t>
    </r>
    <r>
      <rPr>
        <sz val="12"/>
        <rFont val="宋体"/>
        <family val="3"/>
        <charset val="134"/>
      </rPr>
      <t>其中：地方政府新增一般债券发行额</t>
    </r>
  </si>
  <si>
    <r>
      <t xml:space="preserve">      </t>
    </r>
    <r>
      <rPr>
        <sz val="11"/>
        <color indexed="8"/>
        <rFont val="宋体"/>
        <family val="2"/>
        <charset val="1"/>
        <scheme val="minor"/>
      </rPr>
      <t xml:space="preserve">  </t>
    </r>
    <r>
      <rPr>
        <sz val="12"/>
        <rFont val="宋体"/>
        <family val="3"/>
        <charset val="134"/>
      </rPr>
      <t>中央转贷地方的国际金融组织和外国政府贷款</t>
    </r>
  </si>
  <si>
    <t>四、2022年地方政府一般债务还本额</t>
  </si>
  <si>
    <t>五、2022年末地方政府一般债务余额预计执行数</t>
  </si>
  <si>
    <t>六、2023年地方政府一般债务新增限额</t>
  </si>
  <si>
    <t>待财政部下达后公开</t>
  </si>
  <si>
    <t>七、2023年末地方政府一般债务余额限额</t>
  </si>
  <si>
    <t>单位：万元</t>
    <phoneticPr fontId="15" type="noConversion"/>
  </si>
  <si>
    <t xml:space="preserve">  </t>
  </si>
  <si>
    <t>一、2021年末地方政府专项债务余额实际数</t>
  </si>
  <si>
    <t>二、2022年末地方政府专项债务余额限额</t>
  </si>
  <si>
    <t xml:space="preserve">   其中：2022年地方政府专项债务余额新增限额</t>
  </si>
  <si>
    <t>三、2022年地方政府专项债务发行额</t>
  </si>
  <si>
    <t>四、2022年地方政府专项债务还本额</t>
  </si>
  <si>
    <t>五、2022年末地方政府专项债务余额预计执行数</t>
  </si>
  <si>
    <t>六、2023年地方政府专项债务新增限额</t>
  </si>
  <si>
    <t>七、2023年末地方政府专项债务余额限额</t>
  </si>
  <si>
    <r>
      <t> </t>
    </r>
    <r>
      <rPr>
        <sz val="12"/>
        <rFont val="宋体"/>
        <family val="3"/>
        <charset val="134"/>
      </rPr>
      <t>单位：万元</t>
    </r>
    <phoneticPr fontId="15" type="noConversion"/>
  </si>
  <si>
    <t>2023年巴彦淖尔市本级一般公共预算收入预算表</t>
    <phoneticPr fontId="15" type="noConversion"/>
  </si>
  <si>
    <t>2023年巴彦淖尔市本级一般公共预算支出预算表</t>
    <phoneticPr fontId="15" type="noConversion"/>
  </si>
  <si>
    <t>2023年巴彦淖尔市本级一般公共预算本级支出预算表</t>
    <phoneticPr fontId="15" type="noConversion"/>
  </si>
  <si>
    <t>2023年巴彦淖尔市本级一般公共预算对下级转移支付预算分项目表</t>
    <phoneticPr fontId="15" type="noConversion"/>
  </si>
  <si>
    <t>2023年巴彦淖尔市本级一般公共预算对下级转移支付预算分地区表</t>
    <phoneticPr fontId="15" type="noConversion"/>
  </si>
  <si>
    <t>2023年巴彦淖尔市本级对下一般性转移支付预算分地区汇总表</t>
    <phoneticPr fontId="15" type="noConversion"/>
  </si>
  <si>
    <t>2023年巴彦淖尔市本级共同事权转移支付分地区汇总表</t>
    <phoneticPr fontId="15" type="noConversion"/>
  </si>
  <si>
    <t>2023年巴彦淖尔市本级对下专项转移支付预算分地区汇总表</t>
    <phoneticPr fontId="15" type="noConversion"/>
  </si>
  <si>
    <t>2023年巴彦淖尔市本级一般公共预算“三公”经费支出预算表</t>
    <phoneticPr fontId="15" type="noConversion"/>
  </si>
  <si>
    <t>2022年和2023年巴彦淖尔市地方政府一般债务余额情况表</t>
    <phoneticPr fontId="15" type="noConversion"/>
  </si>
  <si>
    <t>2023年巴彦淖尔市本级政府性基金收入预算表</t>
    <phoneticPr fontId="15" type="noConversion"/>
  </si>
  <si>
    <t>2023年巴彦淖尔市本级政府性基金支出预算表</t>
    <phoneticPr fontId="15" type="noConversion"/>
  </si>
  <si>
    <t>2023年巴彦淖尔市本级政府性基金预算本级支出预算表</t>
    <phoneticPr fontId="15" type="noConversion"/>
  </si>
  <si>
    <t>2023年巴彦淖尔市本级政府性基金预算对下级转移支付预算分项目表</t>
    <phoneticPr fontId="15" type="noConversion"/>
  </si>
  <si>
    <t>2023年巴彦淖尔市本级政府性基金预算对下级转移支付预算分地区汇总表</t>
    <phoneticPr fontId="15" type="noConversion"/>
  </si>
  <si>
    <t>2023年巴彦淖尔市本级政府性基金预算“三公”经费支出预算表</t>
    <phoneticPr fontId="15" type="noConversion"/>
  </si>
  <si>
    <t>2022年和2023年巴彦淖尔市地方政府专项债务余额情况表</t>
    <phoneticPr fontId="15" type="noConversion"/>
  </si>
  <si>
    <t>2023年巴彦淖尔市本级国有资本经营收入预算表</t>
    <phoneticPr fontId="15" type="noConversion"/>
  </si>
  <si>
    <t>2023年巴彦淖尔市本级国有资本经营支出预算表</t>
    <phoneticPr fontId="15" type="noConversion"/>
  </si>
  <si>
    <t>2023年巴彦淖尔市本级国有资本经营预算支出明细表</t>
    <phoneticPr fontId="15" type="noConversion"/>
  </si>
  <si>
    <t>2023年巴彦淖尔市本级社会保险基金收入预算表</t>
    <phoneticPr fontId="15" type="noConversion"/>
  </si>
  <si>
    <t>2023年巴彦淖尔市本级社会保险基金支出预算表</t>
    <phoneticPr fontId="15" type="noConversion"/>
  </si>
  <si>
    <t>2023年巴彦淖尔市本级社会保险基金结余预算表</t>
    <phoneticPr fontId="15" type="noConversion"/>
  </si>
</sst>
</file>

<file path=xl/styles.xml><?xml version="1.0" encoding="utf-8"?>
<styleSheet xmlns="http://schemas.openxmlformats.org/spreadsheetml/2006/main">
  <numFmts count="8">
    <numFmt numFmtId="176" formatCode="#0.00"/>
    <numFmt numFmtId="177" formatCode="0_ "/>
    <numFmt numFmtId="178" formatCode="0.00_ "/>
    <numFmt numFmtId="179" formatCode="0.000_ "/>
    <numFmt numFmtId="180" formatCode="_(* #,##0_);_(* \(#,##0\);_(* &quot;-&quot;_);_(@_)"/>
    <numFmt numFmtId="181" formatCode="#,##0_ "/>
    <numFmt numFmtId="182" formatCode="#,##0.00_ "/>
    <numFmt numFmtId="183" formatCode="#,##0.00_);[Red]\(#,##0.00\)"/>
  </numFmts>
  <fonts count="31">
    <font>
      <sz val="11"/>
      <color indexed="8"/>
      <name val="宋体"/>
      <family val="2"/>
      <charset val="1"/>
      <scheme val="minor"/>
    </font>
    <font>
      <sz val="17"/>
      <name val="黑体"/>
      <family val="3"/>
      <charset val="134"/>
    </font>
    <font>
      <sz val="11"/>
      <name val="宋体"/>
      <family val="3"/>
      <charset val="134"/>
    </font>
    <font>
      <u/>
      <sz val="11"/>
      <color rgb="FF0000FF"/>
      <name val="宋体"/>
      <family val="3"/>
      <charset val="134"/>
    </font>
    <font>
      <b/>
      <sz val="12"/>
      <name val="宋体"/>
      <family val="3"/>
      <charset val="134"/>
    </font>
    <font>
      <b/>
      <sz val="11"/>
      <name val="宋体"/>
      <family val="3"/>
      <charset val="134"/>
    </font>
    <font>
      <sz val="11"/>
      <name val="SimSun"/>
      <charset val="134"/>
    </font>
    <font>
      <sz val="9"/>
      <name val="宋体"/>
      <family val="3"/>
      <charset val="134"/>
    </font>
    <font>
      <sz val="11"/>
      <name val="Songti TC"/>
    </font>
    <font>
      <b/>
      <sz val="12"/>
      <name val="SimSun"/>
      <charset val="134"/>
    </font>
    <font>
      <sz val="9"/>
      <name val="SimSun"/>
      <charset val="134"/>
    </font>
    <font>
      <sz val="12"/>
      <name val="宋体"/>
      <family val="3"/>
      <charset val="134"/>
    </font>
    <font>
      <sz val="11"/>
      <name val="Hiragino Sans GB"/>
    </font>
    <font>
      <b/>
      <sz val="12"/>
      <name val="Songti TC"/>
    </font>
    <font>
      <sz val="11"/>
      <color indexed="8"/>
      <name val="宋体"/>
      <family val="2"/>
      <charset val="1"/>
      <scheme val="minor"/>
    </font>
    <font>
      <sz val="9"/>
      <name val="宋体"/>
      <family val="3"/>
      <charset val="134"/>
      <scheme val="minor"/>
    </font>
    <font>
      <sz val="11"/>
      <name val="宋体"/>
      <family val="3"/>
      <charset val="134"/>
    </font>
    <font>
      <b/>
      <sz val="12"/>
      <name val="宋体"/>
      <family val="3"/>
      <charset val="134"/>
    </font>
    <font>
      <sz val="11"/>
      <color indexed="8"/>
      <name val="宋体"/>
      <family val="3"/>
      <charset val="134"/>
      <scheme val="minor"/>
    </font>
    <font>
      <sz val="9"/>
      <name val="宋体"/>
      <family val="3"/>
      <charset val="134"/>
    </font>
    <font>
      <sz val="11"/>
      <color theme="1"/>
      <name val="宋体"/>
      <family val="3"/>
      <charset val="134"/>
      <scheme val="minor"/>
    </font>
    <font>
      <sz val="11"/>
      <color indexed="8"/>
      <name val="宋体"/>
      <family val="3"/>
      <charset val="134"/>
    </font>
    <font>
      <u/>
      <sz val="11"/>
      <color rgb="FF0000FF"/>
      <name val="宋体"/>
      <family val="3"/>
      <charset val="134"/>
    </font>
    <font>
      <b/>
      <sz val="11"/>
      <name val="宋体"/>
      <family val="3"/>
      <charset val="134"/>
    </font>
    <font>
      <sz val="11"/>
      <color theme="1"/>
      <name val="Times New Roman"/>
      <family val="1"/>
    </font>
    <font>
      <sz val="12"/>
      <color indexed="8"/>
      <name val="宋体"/>
      <family val="3"/>
      <charset val="134"/>
    </font>
    <font>
      <sz val="9"/>
      <name val="Arial"/>
      <family val="2"/>
    </font>
    <font>
      <sz val="10"/>
      <color indexed="8"/>
      <name val="SimSun"/>
      <charset val="134"/>
    </font>
    <font>
      <sz val="12"/>
      <color indexed="10"/>
      <name val="宋体"/>
      <family val="3"/>
      <charset val="134"/>
    </font>
    <font>
      <sz val="11"/>
      <color indexed="8"/>
      <name val="SimSun"/>
      <charset val="134"/>
    </font>
    <font>
      <sz val="12"/>
      <name val="Arial"/>
      <family val="2"/>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indexed="9"/>
        <bgColor indexed="64"/>
      </patternFill>
    </fill>
  </fills>
  <borders count="18">
    <border>
      <left/>
      <right/>
      <top/>
      <bottom/>
      <diagonal/>
    </border>
    <border>
      <left/>
      <right/>
      <top/>
      <bottom/>
      <diagonal/>
    </border>
    <border>
      <left/>
      <right/>
      <top/>
      <bottom style="thin">
        <color rgb="FF000000"/>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auto="1"/>
      </left>
      <right style="thin">
        <color auto="1"/>
      </right>
      <top style="thin">
        <color auto="1"/>
      </top>
      <bottom/>
      <diagonal/>
    </border>
    <border>
      <left style="thin">
        <color rgb="FF000000"/>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55"/>
      </left>
      <right/>
      <top/>
      <bottom style="medium">
        <color indexed="55"/>
      </bottom>
      <diagonal/>
    </border>
  </borders>
  <cellStyleXfs count="6">
    <xf numFmtId="0" fontId="0" fillId="0" borderId="0">
      <alignment vertical="center"/>
    </xf>
    <xf numFmtId="9" fontId="14" fillId="0" borderId="0" applyFont="0" applyFill="0" applyBorder="0" applyAlignment="0" applyProtection="0">
      <alignment vertical="center"/>
    </xf>
    <xf numFmtId="0" fontId="18" fillId="0" borderId="1">
      <alignment vertical="center"/>
    </xf>
    <xf numFmtId="180" fontId="20" fillId="0" borderId="1" applyFont="0" applyFill="0" applyBorder="0" applyAlignment="0" applyProtection="0">
      <alignment vertical="center"/>
    </xf>
    <xf numFmtId="0" fontId="21" fillId="0" borderId="1">
      <alignment vertical="center"/>
    </xf>
    <xf numFmtId="0" fontId="20" fillId="0" borderId="1"/>
  </cellStyleXfs>
  <cellXfs count="175">
    <xf numFmtId="0" fontId="0" fillId="0" borderId="0" xfId="0">
      <alignment vertical="center"/>
    </xf>
    <xf numFmtId="0" fontId="2" fillId="0" borderId="1" xfId="0" applyFont="1" applyBorder="1" applyAlignment="1">
      <alignment horizontal="right" vertical="center" wrapText="1"/>
    </xf>
    <xf numFmtId="0" fontId="3" fillId="0" borderId="1" xfId="0" applyFont="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horizontal="right" vertical="center" wrapText="1"/>
    </xf>
    <xf numFmtId="0" fontId="4" fillId="0" borderId="5" xfId="0" applyFont="1" applyBorder="1" applyAlignment="1">
      <alignment horizontal="center" vertical="center" wrapText="1"/>
    </xf>
    <xf numFmtId="0" fontId="5" fillId="0" borderId="5" xfId="0" applyFont="1" applyBorder="1" applyAlignment="1">
      <alignment vertical="center" wrapText="1"/>
    </xf>
    <xf numFmtId="4" fontId="5" fillId="0" borderId="5" xfId="0" applyNumberFormat="1" applyFont="1" applyBorder="1" applyAlignment="1">
      <alignment horizontal="right" vertical="center" wrapText="1"/>
    </xf>
    <xf numFmtId="0" fontId="2" fillId="0" borderId="5" xfId="0" applyFont="1" applyBorder="1" applyAlignment="1">
      <alignment vertical="center" wrapText="1"/>
    </xf>
    <xf numFmtId="4" fontId="2" fillId="0" borderId="5" xfId="0" applyNumberFormat="1" applyFont="1" applyBorder="1" applyAlignment="1">
      <alignment horizontal="right" vertical="center" wrapText="1"/>
    </xf>
    <xf numFmtId="4" fontId="4" fillId="0" borderId="5" xfId="0" applyNumberFormat="1" applyFont="1" applyBorder="1" applyAlignment="1">
      <alignment horizontal="right" vertical="center" wrapText="1"/>
    </xf>
    <xf numFmtId="0" fontId="6" fillId="0" borderId="1" xfId="0" applyFont="1" applyBorder="1" applyAlignment="1">
      <alignment vertical="center" wrapText="1"/>
    </xf>
    <xf numFmtId="0" fontId="2" fillId="0" borderId="5" xfId="0" applyFont="1" applyBorder="1" applyAlignment="1">
      <alignment vertical="center" wrapText="1"/>
    </xf>
    <xf numFmtId="4" fontId="7" fillId="0" borderId="5" xfId="0" applyNumberFormat="1" applyFont="1" applyBorder="1" applyAlignment="1">
      <alignment horizontal="right" vertical="center" wrapText="1"/>
    </xf>
    <xf numFmtId="0" fontId="8" fillId="0" borderId="2" xfId="0" applyFont="1" applyBorder="1" applyAlignment="1">
      <alignment vertical="center" wrapText="1"/>
    </xf>
    <xf numFmtId="0" fontId="9" fillId="0" borderId="5" xfId="0" applyFont="1" applyBorder="1" applyAlignment="1">
      <alignment horizontal="center" vertical="center" wrapText="1"/>
    </xf>
    <xf numFmtId="0" fontId="6" fillId="0" borderId="5" xfId="0" applyFont="1" applyBorder="1" applyAlignment="1">
      <alignment horizontal="left" vertical="center" wrapText="1"/>
    </xf>
    <xf numFmtId="0" fontId="2" fillId="0" borderId="5" xfId="0" applyFont="1" applyBorder="1" applyAlignment="1">
      <alignment horizontal="left" vertical="center" wrapText="1"/>
    </xf>
    <xf numFmtId="0" fontId="10" fillId="0" borderId="1" xfId="0" applyFont="1" applyBorder="1" applyAlignment="1">
      <alignment vertical="center" wrapText="1"/>
    </xf>
    <xf numFmtId="0" fontId="7"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176" fontId="11" fillId="0" borderId="5" xfId="0" applyNumberFormat="1" applyFont="1" applyBorder="1" applyAlignment="1">
      <alignment horizontal="right" vertical="center" wrapText="1"/>
    </xf>
    <xf numFmtId="0" fontId="2" fillId="0" borderId="5" xfId="0" applyFont="1" applyBorder="1" applyAlignment="1">
      <alignment vertical="center" wrapText="1" indent="2"/>
    </xf>
    <xf numFmtId="0" fontId="2" fillId="0" borderId="1" xfId="0" applyFont="1" applyBorder="1" applyAlignment="1">
      <alignment horizontal="center" vertical="center" wrapText="1"/>
    </xf>
    <xf numFmtId="0" fontId="7" fillId="0" borderId="1" xfId="0" applyFont="1" applyBorder="1" applyAlignment="1">
      <alignment horizontal="left" vertical="center" wrapText="1"/>
    </xf>
    <xf numFmtId="0" fontId="12" fillId="0" borderId="2" xfId="0" applyFont="1" applyBorder="1" applyAlignment="1">
      <alignment horizontal="right" vertical="center" wrapText="1"/>
    </xf>
    <xf numFmtId="0" fontId="13" fillId="0" borderId="5" xfId="0" applyFont="1" applyBorder="1" applyAlignment="1">
      <alignment horizontal="center" vertical="center" wrapText="1"/>
    </xf>
    <xf numFmtId="0" fontId="8" fillId="0" borderId="5" xfId="0" applyFont="1" applyBorder="1" applyAlignment="1">
      <alignment vertical="center" wrapText="1"/>
    </xf>
    <xf numFmtId="0" fontId="5" fillId="0" borderId="5" xfId="0" applyFont="1" applyBorder="1" applyAlignment="1">
      <alignment vertical="center" wrapText="1"/>
    </xf>
    <xf numFmtId="0" fontId="5" fillId="0" borderId="5" xfId="0" applyFont="1" applyBorder="1" applyAlignment="1">
      <alignment vertical="center" wrapText="1" indent="2"/>
    </xf>
    <xf numFmtId="4" fontId="17" fillId="0" borderId="5" xfId="0" applyNumberFormat="1" applyFont="1" applyBorder="1" applyAlignment="1">
      <alignment horizontal="right" vertical="center" wrapText="1"/>
    </xf>
    <xf numFmtId="3" fontId="2" fillId="0" borderId="5" xfId="0" applyNumberFormat="1" applyFont="1" applyBorder="1" applyAlignment="1">
      <alignment horizontal="right" vertical="center" wrapText="1"/>
    </xf>
    <xf numFmtId="3" fontId="4" fillId="0" borderId="5" xfId="0" applyNumberFormat="1" applyFont="1" applyBorder="1" applyAlignment="1">
      <alignment horizontal="right" vertical="center" wrapText="1"/>
    </xf>
    <xf numFmtId="3" fontId="4" fillId="0" borderId="5" xfId="0" applyNumberFormat="1" applyFont="1" applyBorder="1" applyAlignment="1">
      <alignment horizontal="center" vertical="center" wrapText="1"/>
    </xf>
    <xf numFmtId="4" fontId="4" fillId="0" borderId="5" xfId="0" applyNumberFormat="1" applyFont="1" applyBorder="1" applyAlignment="1">
      <alignment horizontal="center" vertical="center" wrapText="1"/>
    </xf>
    <xf numFmtId="9" fontId="4" fillId="0" borderId="5" xfId="1" applyFont="1" applyBorder="1" applyAlignment="1">
      <alignment horizontal="center" vertical="center" wrapText="1"/>
    </xf>
    <xf numFmtId="4" fontId="2" fillId="0" borderId="5" xfId="0" applyNumberFormat="1" applyFont="1" applyBorder="1" applyAlignment="1">
      <alignment horizontal="center" vertical="center" wrapText="1"/>
    </xf>
    <xf numFmtId="176" fontId="11" fillId="0" borderId="5" xfId="0" applyNumberFormat="1" applyFont="1" applyBorder="1" applyAlignment="1">
      <alignment horizontal="center" vertical="center" wrapText="1"/>
    </xf>
    <xf numFmtId="177" fontId="16" fillId="0" borderId="5" xfId="0" applyNumberFormat="1" applyFont="1" applyBorder="1" applyAlignment="1">
      <alignment horizontal="center" vertical="center" wrapText="1"/>
    </xf>
    <xf numFmtId="3" fontId="2" fillId="0" borderId="5" xfId="0" applyNumberFormat="1" applyFont="1" applyBorder="1" applyAlignment="1">
      <alignment horizontal="center" vertical="center" wrapText="1"/>
    </xf>
    <xf numFmtId="0" fontId="16" fillId="0" borderId="1" xfId="2" applyFont="1" applyBorder="1" applyAlignment="1">
      <alignment vertical="center" wrapText="1"/>
    </xf>
    <xf numFmtId="177" fontId="19" fillId="0" borderId="1" xfId="2" applyNumberFormat="1" applyFont="1" applyBorder="1" applyAlignment="1">
      <alignment vertical="center" wrapText="1"/>
    </xf>
    <xf numFmtId="178" fontId="19" fillId="0" borderId="1" xfId="2" applyNumberFormat="1" applyFont="1" applyBorder="1" applyAlignment="1">
      <alignment vertical="center" wrapText="1"/>
    </xf>
    <xf numFmtId="179" fontId="19" fillId="0" borderId="1" xfId="2" applyNumberFormat="1" applyFont="1" applyBorder="1" applyAlignment="1">
      <alignment vertical="center" wrapText="1"/>
    </xf>
    <xf numFmtId="0" fontId="18" fillId="0" borderId="1" xfId="2" applyFont="1">
      <alignment vertical="center"/>
    </xf>
    <xf numFmtId="177" fontId="16" fillId="0" borderId="1" xfId="2" applyNumberFormat="1" applyFont="1" applyBorder="1" applyAlignment="1">
      <alignment vertical="center" wrapText="1"/>
    </xf>
    <xf numFmtId="178" fontId="17" fillId="0" borderId="5" xfId="2" applyNumberFormat="1" applyFont="1" applyBorder="1" applyAlignment="1">
      <alignment horizontal="center" vertical="center" wrapText="1"/>
    </xf>
    <xf numFmtId="179" fontId="17" fillId="0" borderId="5" xfId="2" applyNumberFormat="1" applyFont="1" applyBorder="1" applyAlignment="1">
      <alignment horizontal="center" vertical="center" wrapText="1"/>
    </xf>
    <xf numFmtId="0" fontId="17" fillId="0" borderId="5" xfId="2" applyFont="1" applyBorder="1" applyAlignment="1">
      <alignment horizontal="center" vertical="center" wrapText="1"/>
    </xf>
    <xf numFmtId="0" fontId="16" fillId="0" borderId="5" xfId="2" applyFont="1" applyBorder="1" applyAlignment="1">
      <alignment vertical="center" wrapText="1"/>
    </xf>
    <xf numFmtId="177" fontId="16" fillId="0" borderId="5" xfId="2" applyNumberFormat="1" applyFont="1" applyBorder="1" applyAlignment="1">
      <alignment horizontal="right" vertical="center" wrapText="1"/>
    </xf>
    <xf numFmtId="178" fontId="16" fillId="0" borderId="5" xfId="2" applyNumberFormat="1" applyFont="1" applyBorder="1" applyAlignment="1">
      <alignment horizontal="right" vertical="center" wrapText="1"/>
    </xf>
    <xf numFmtId="179" fontId="11" fillId="0" borderId="5" xfId="2" applyNumberFormat="1" applyFont="1" applyBorder="1" applyAlignment="1">
      <alignment horizontal="right" vertical="center" wrapText="1"/>
    </xf>
    <xf numFmtId="0" fontId="16" fillId="0" borderId="5" xfId="2" applyFont="1" applyBorder="1" applyAlignment="1">
      <alignment vertical="center" wrapText="1" indent="2"/>
    </xf>
    <xf numFmtId="177" fontId="18" fillId="0" borderId="1" xfId="2" applyNumberFormat="1" applyFont="1">
      <alignment vertical="center"/>
    </xf>
    <xf numFmtId="178" fontId="18" fillId="0" borderId="1" xfId="2" applyNumberFormat="1" applyFont="1">
      <alignment vertical="center"/>
    </xf>
    <xf numFmtId="179" fontId="18" fillId="0" borderId="1" xfId="2" applyNumberFormat="1" applyFont="1">
      <alignment vertical="center"/>
    </xf>
    <xf numFmtId="177" fontId="17" fillId="0" borderId="5" xfId="2" applyNumberFormat="1" applyFont="1" applyBorder="1" applyAlignment="1">
      <alignment horizontal="center" vertical="center" wrapText="1"/>
    </xf>
    <xf numFmtId="177" fontId="16" fillId="0" borderId="5" xfId="2" applyNumberFormat="1" applyFont="1" applyBorder="1" applyAlignment="1">
      <alignment horizontal="center" vertical="center" wrapText="1"/>
    </xf>
    <xf numFmtId="178" fontId="16" fillId="0" borderId="5" xfId="2" applyNumberFormat="1" applyFont="1" applyBorder="1" applyAlignment="1">
      <alignment horizontal="center" vertical="center" wrapText="1"/>
    </xf>
    <xf numFmtId="179" fontId="11" fillId="0" borderId="5" xfId="2" applyNumberFormat="1" applyFont="1" applyBorder="1" applyAlignment="1">
      <alignment horizontal="center" vertical="center" wrapText="1"/>
    </xf>
    <xf numFmtId="9" fontId="17" fillId="0" borderId="5" xfId="1" applyFont="1" applyBorder="1" applyAlignment="1">
      <alignment horizontal="center" vertical="center" wrapText="1"/>
    </xf>
    <xf numFmtId="9" fontId="11" fillId="0" borderId="5" xfId="1" applyFont="1" applyBorder="1" applyAlignment="1">
      <alignment horizontal="center" vertical="center" wrapText="1"/>
    </xf>
    <xf numFmtId="0" fontId="22" fillId="0" borderId="1" xfId="0" applyFont="1" applyBorder="1" applyAlignment="1">
      <alignment horizontal="left" vertical="center" wrapText="1"/>
    </xf>
    <xf numFmtId="0" fontId="16" fillId="0" borderId="1" xfId="0" applyFont="1" applyBorder="1" applyAlignment="1">
      <alignment vertical="center" wrapText="1"/>
    </xf>
    <xf numFmtId="0" fontId="19" fillId="0" borderId="1" xfId="0" applyFont="1" applyBorder="1" applyAlignment="1">
      <alignment vertical="center" wrapText="1"/>
    </xf>
    <xf numFmtId="0" fontId="4" fillId="0" borderId="6" xfId="0" applyFont="1" applyBorder="1" applyAlignment="1">
      <alignment horizontal="center" vertical="center" wrapText="1"/>
    </xf>
    <xf numFmtId="4" fontId="4" fillId="0" borderId="6" xfId="0" applyNumberFormat="1" applyFont="1" applyBorder="1" applyAlignment="1">
      <alignment horizontal="right" vertical="center" wrapText="1"/>
    </xf>
    <xf numFmtId="0" fontId="2" fillId="0" borderId="7" xfId="0" applyFont="1" applyBorder="1" applyAlignment="1">
      <alignment vertical="center" wrapText="1"/>
    </xf>
    <xf numFmtId="0" fontId="5" fillId="0" borderId="4" xfId="0" applyFont="1" applyBorder="1" applyAlignment="1">
      <alignment vertical="center" wrapText="1"/>
    </xf>
    <xf numFmtId="4" fontId="5" fillId="0" borderId="4" xfId="0" applyNumberFormat="1" applyFont="1" applyBorder="1" applyAlignment="1">
      <alignment horizontal="right" vertical="center" wrapText="1"/>
    </xf>
    <xf numFmtId="0" fontId="16" fillId="0" borderId="4" xfId="0" applyFont="1" applyBorder="1" applyAlignment="1">
      <alignment vertical="center" wrapText="1"/>
    </xf>
    <xf numFmtId="0" fontId="2" fillId="0" borderId="4" xfId="0" applyFont="1" applyBorder="1" applyAlignment="1">
      <alignment vertical="center" wrapText="1"/>
    </xf>
    <xf numFmtId="181" fontId="16" fillId="2" borderId="5" xfId="0" applyNumberFormat="1" applyFont="1" applyFill="1" applyBorder="1" applyAlignment="1">
      <alignment horizontal="center" vertical="center" wrapText="1"/>
    </xf>
    <xf numFmtId="4" fontId="16" fillId="0" borderId="4" xfId="0" applyNumberFormat="1" applyFont="1" applyBorder="1" applyAlignment="1">
      <alignment horizontal="right" vertical="center" wrapText="1"/>
    </xf>
    <xf numFmtId="3" fontId="16" fillId="0" borderId="4" xfId="0" applyNumberFormat="1" applyFont="1" applyBorder="1" applyAlignment="1">
      <alignment horizontal="right" vertical="center" wrapText="1"/>
    </xf>
    <xf numFmtId="4" fontId="16" fillId="0" borderId="7" xfId="0" applyNumberFormat="1" applyFont="1" applyBorder="1" applyAlignment="1">
      <alignment horizontal="right" vertical="center" wrapText="1"/>
    </xf>
    <xf numFmtId="4" fontId="16" fillId="0" borderId="5" xfId="0" applyNumberFormat="1" applyFont="1" applyBorder="1" applyAlignment="1">
      <alignment horizontal="right" vertical="center" wrapText="1"/>
    </xf>
    <xf numFmtId="0" fontId="0" fillId="0" borderId="4" xfId="0" applyFont="1" applyBorder="1" applyAlignment="1">
      <alignment horizontal="right" vertical="center"/>
    </xf>
    <xf numFmtId="181" fontId="16" fillId="2" borderId="5" xfId="0" applyNumberFormat="1" applyFont="1" applyFill="1" applyBorder="1" applyAlignment="1">
      <alignment horizontal="right" vertical="center" wrapText="1"/>
    </xf>
    <xf numFmtId="181" fontId="24" fillId="2" borderId="4" xfId="4" applyNumberFormat="1" applyFont="1" applyFill="1" applyBorder="1" applyAlignment="1">
      <alignment horizontal="right" vertical="center" wrapText="1"/>
    </xf>
    <xf numFmtId="3" fontId="4" fillId="0" borderId="5" xfId="0" applyNumberFormat="1" applyFont="1" applyBorder="1" applyAlignment="1">
      <alignment vertical="center" wrapText="1"/>
    </xf>
    <xf numFmtId="3" fontId="5" fillId="0" borderId="5" xfId="0" applyNumberFormat="1" applyFont="1" applyBorder="1" applyAlignment="1">
      <alignment horizontal="right" vertical="center" wrapText="1"/>
    </xf>
    <xf numFmtId="0" fontId="0" fillId="0" borderId="0" xfId="0" applyAlignment="1">
      <alignment horizontal="center" vertical="center"/>
    </xf>
    <xf numFmtId="3" fontId="9" fillId="0" borderId="5" xfId="0" applyNumberFormat="1" applyFont="1" applyBorder="1" applyAlignment="1">
      <alignment horizontal="center" vertical="center" wrapText="1"/>
    </xf>
    <xf numFmtId="0" fontId="19" fillId="2" borderId="1" xfId="0" applyFont="1" applyFill="1" applyBorder="1" applyAlignment="1">
      <alignment vertical="center" wrapText="1"/>
    </xf>
    <xf numFmtId="0" fontId="16" fillId="2" borderId="1" xfId="0" applyFont="1" applyFill="1" applyBorder="1" applyAlignment="1">
      <alignment vertical="center" wrapText="1"/>
    </xf>
    <xf numFmtId="181" fontId="16" fillId="2" borderId="1" xfId="0" applyNumberFormat="1" applyFont="1" applyFill="1" applyBorder="1" applyAlignment="1">
      <alignment horizontal="center" vertical="center" wrapText="1"/>
    </xf>
    <xf numFmtId="0" fontId="17" fillId="2" borderId="5" xfId="0" applyFont="1" applyFill="1" applyBorder="1" applyAlignment="1">
      <alignment horizontal="center" vertical="center" wrapText="1"/>
    </xf>
    <xf numFmtId="181" fontId="17" fillId="2" borderId="5" xfId="0" applyNumberFormat="1" applyFont="1" applyFill="1" applyBorder="1" applyAlignment="1">
      <alignment horizontal="center" vertical="center" wrapText="1"/>
    </xf>
    <xf numFmtId="0" fontId="16" fillId="2" borderId="5" xfId="0" applyFont="1" applyFill="1" applyBorder="1" applyAlignment="1">
      <alignment horizontal="left" vertical="center" wrapText="1"/>
    </xf>
    <xf numFmtId="0" fontId="23" fillId="2" borderId="5" xfId="0" applyFont="1" applyFill="1" applyBorder="1" applyAlignment="1">
      <alignment horizontal="left" vertical="center" wrapText="1"/>
    </xf>
    <xf numFmtId="181" fontId="23" fillId="2" borderId="6" xfId="0" applyNumberFormat="1" applyFont="1" applyFill="1" applyBorder="1" applyAlignment="1">
      <alignment horizontal="center" vertical="center" wrapText="1"/>
    </xf>
    <xf numFmtId="0" fontId="16" fillId="2" borderId="8" xfId="0" applyFont="1" applyFill="1" applyBorder="1" applyAlignment="1">
      <alignment horizontal="left" vertical="center" wrapText="1"/>
    </xf>
    <xf numFmtId="181" fontId="0" fillId="2" borderId="4" xfId="0" applyNumberFormat="1" applyFill="1" applyBorder="1" applyAlignment="1">
      <alignment horizontal="center" vertical="center"/>
    </xf>
    <xf numFmtId="181" fontId="23" fillId="2" borderId="9" xfId="0" applyNumberFormat="1" applyFont="1" applyFill="1" applyBorder="1" applyAlignment="1">
      <alignment horizontal="center" vertical="center" wrapText="1"/>
    </xf>
    <xf numFmtId="0" fontId="16" fillId="2" borderId="10" xfId="0" applyFont="1" applyFill="1" applyBorder="1" applyAlignment="1">
      <alignment horizontal="left" vertical="center" wrapText="1"/>
    </xf>
    <xf numFmtId="181" fontId="0" fillId="2" borderId="11" xfId="0" applyNumberFormat="1" applyFill="1" applyBorder="1" applyAlignment="1">
      <alignment horizontal="center" vertical="center"/>
    </xf>
    <xf numFmtId="0" fontId="16" fillId="2" borderId="4" xfId="0" applyFont="1" applyFill="1" applyBorder="1" applyAlignment="1">
      <alignment horizontal="left" vertical="center" wrapText="1"/>
    </xf>
    <xf numFmtId="181" fontId="23" fillId="2" borderId="4" xfId="0" applyNumberFormat="1" applyFont="1" applyFill="1" applyBorder="1" applyAlignment="1">
      <alignment horizontal="center" vertical="center" wrapText="1"/>
    </xf>
    <xf numFmtId="0" fontId="16" fillId="2" borderId="3"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12" xfId="0" applyFont="1" applyFill="1" applyBorder="1" applyAlignment="1">
      <alignment horizontal="left" vertical="center" wrapText="1"/>
    </xf>
    <xf numFmtId="0" fontId="16" fillId="2" borderId="7" xfId="0" applyFont="1" applyFill="1" applyBorder="1" applyAlignment="1">
      <alignment horizontal="left" vertical="center" wrapText="1"/>
    </xf>
    <xf numFmtId="181" fontId="23" fillId="2" borderId="7" xfId="0" applyNumberFormat="1" applyFont="1" applyFill="1" applyBorder="1" applyAlignment="1">
      <alignment horizontal="center" vertical="center" wrapText="1"/>
    </xf>
    <xf numFmtId="177" fontId="16" fillId="0" borderId="4" xfId="3" applyNumberFormat="1" applyFont="1" applyFill="1" applyBorder="1" applyAlignment="1">
      <alignment horizontal="center" vertical="center" wrapText="1"/>
    </xf>
    <xf numFmtId="3" fontId="8" fillId="0" borderId="5" xfId="0" applyNumberFormat="1" applyFont="1" applyBorder="1" applyAlignment="1">
      <alignment horizontal="right" vertical="center" wrapText="1"/>
    </xf>
    <xf numFmtId="3" fontId="13" fillId="0" borderId="5" xfId="0" applyNumberFormat="1" applyFont="1" applyBorder="1" applyAlignment="1">
      <alignment horizontal="right" vertical="center" wrapText="1"/>
    </xf>
    <xf numFmtId="3" fontId="5" fillId="0" borderId="5" xfId="0" applyNumberFormat="1" applyFont="1" applyBorder="1" applyAlignment="1">
      <alignment horizontal="center" vertical="center" wrapText="1"/>
    </xf>
    <xf numFmtId="0" fontId="16" fillId="0" borderId="4" xfId="0" applyFont="1" applyFill="1" applyBorder="1" applyAlignment="1">
      <alignment horizontal="center" vertical="center"/>
    </xf>
    <xf numFmtId="0" fontId="11" fillId="0" borderId="1" xfId="0" applyFont="1" applyFill="1" applyBorder="1" applyAlignment="1">
      <alignment vertical="center"/>
    </xf>
    <xf numFmtId="0" fontId="5" fillId="0" borderId="6" xfId="0" applyFont="1" applyBorder="1" applyAlignment="1">
      <alignment vertical="center" wrapText="1"/>
    </xf>
    <xf numFmtId="4" fontId="5" fillId="0" borderId="6" xfId="0" applyNumberFormat="1" applyFont="1" applyBorder="1" applyAlignment="1">
      <alignment horizontal="right" vertical="center" wrapText="1"/>
    </xf>
    <xf numFmtId="0" fontId="5" fillId="0" borderId="7" xfId="0" applyFont="1" applyBorder="1" applyAlignment="1">
      <alignment vertical="center" wrapText="1"/>
    </xf>
    <xf numFmtId="0" fontId="5" fillId="0" borderId="15" xfId="0" applyFont="1" applyBorder="1" applyAlignment="1">
      <alignment vertical="center" wrapText="1"/>
    </xf>
    <xf numFmtId="4" fontId="5" fillId="0" borderId="15" xfId="0" applyNumberFormat="1" applyFont="1" applyBorder="1" applyAlignment="1">
      <alignment horizontal="right" vertical="center" wrapText="1"/>
    </xf>
    <xf numFmtId="0" fontId="0" fillId="3" borderId="0" xfId="0" applyFill="1">
      <alignment vertical="center"/>
    </xf>
    <xf numFmtId="3" fontId="5" fillId="0" borderId="5" xfId="0" applyNumberFormat="1" applyFont="1" applyFill="1" applyBorder="1" applyAlignment="1">
      <alignment horizontal="right" vertical="center" wrapText="1"/>
    </xf>
    <xf numFmtId="0" fontId="26" fillId="4" borderId="1" xfId="0" applyFont="1" applyFill="1" applyBorder="1" applyAlignment="1">
      <alignment vertical="center"/>
    </xf>
    <xf numFmtId="183" fontId="11" fillId="4" borderId="16" xfId="0" applyNumberFormat="1" applyFont="1" applyFill="1" applyBorder="1" applyAlignment="1"/>
    <xf numFmtId="0" fontId="0" fillId="4" borderId="16" xfId="0" applyFill="1" applyBorder="1" applyAlignment="1"/>
    <xf numFmtId="0" fontId="11" fillId="4" borderId="16" xfId="0" applyFont="1" applyFill="1" applyBorder="1" applyAlignment="1"/>
    <xf numFmtId="0" fontId="0" fillId="4" borderId="4" xfId="0" applyFill="1" applyBorder="1" applyAlignment="1">
      <alignment horizontal="center" vertical="center"/>
    </xf>
    <xf numFmtId="183" fontId="0" fillId="4" borderId="4" xfId="0" applyNumberFormat="1" applyFill="1" applyBorder="1" applyAlignment="1">
      <alignment horizontal="center" vertical="center"/>
    </xf>
    <xf numFmtId="0" fontId="0" fillId="0" borderId="4" xfId="0" applyBorder="1" applyAlignment="1">
      <alignment horizontal="center" vertical="center"/>
    </xf>
    <xf numFmtId="0" fontId="11" fillId="4" borderId="4" xfId="0" applyFont="1" applyFill="1" applyBorder="1" applyAlignment="1">
      <alignment horizontal="left" vertical="center"/>
    </xf>
    <xf numFmtId="178" fontId="25" fillId="0" borderId="4" xfId="0" applyNumberFormat="1" applyFont="1" applyBorder="1" applyAlignment="1">
      <alignment vertical="center"/>
    </xf>
    <xf numFmtId="3" fontId="27" fillId="0" borderId="4" xfId="0" applyNumberFormat="1" applyFont="1" applyBorder="1" applyAlignment="1"/>
    <xf numFmtId="0" fontId="28" fillId="0" borderId="4" xfId="0" applyFont="1" applyBorder="1" applyAlignment="1">
      <alignment vertical="center"/>
    </xf>
    <xf numFmtId="0" fontId="0" fillId="4" borderId="4" xfId="0" applyFont="1" applyFill="1" applyBorder="1" applyAlignment="1">
      <alignment horizontal="left" vertical="center"/>
    </xf>
    <xf numFmtId="0" fontId="0" fillId="0" borderId="4" xfId="0" applyBorder="1" applyAlignment="1">
      <alignment vertical="center"/>
    </xf>
    <xf numFmtId="0" fontId="29" fillId="0" borderId="4" xfId="0" applyFont="1" applyBorder="1" applyAlignment="1"/>
    <xf numFmtId="0" fontId="21" fillId="0" borderId="4" xfId="0" applyFont="1" applyBorder="1" applyAlignment="1">
      <alignment vertical="center" wrapText="1"/>
    </xf>
    <xf numFmtId="0" fontId="11" fillId="4" borderId="4" xfId="0" applyFont="1" applyFill="1" applyBorder="1" applyAlignment="1">
      <alignment horizontal="left" vertical="center" wrapText="1"/>
    </xf>
    <xf numFmtId="177" fontId="25" fillId="0" borderId="4" xfId="0" applyNumberFormat="1" applyFont="1" applyBorder="1" applyAlignment="1">
      <alignment vertical="center"/>
    </xf>
    <xf numFmtId="177" fontId="25" fillId="0" borderId="4" xfId="0" applyNumberFormat="1" applyFont="1" applyFill="1" applyBorder="1" applyAlignment="1">
      <alignment vertical="center"/>
    </xf>
    <xf numFmtId="0" fontId="0" fillId="0" borderId="4" xfId="0" applyFont="1" applyFill="1" applyBorder="1" applyAlignment="1">
      <alignment horizontal="left" vertical="center"/>
    </xf>
    <xf numFmtId="0" fontId="28" fillId="0" borderId="4" xfId="0" applyFont="1" applyFill="1" applyBorder="1" applyAlignment="1">
      <alignment vertical="center"/>
    </xf>
    <xf numFmtId="0" fontId="0" fillId="0" borderId="0" xfId="0" applyFill="1">
      <alignment vertical="center"/>
    </xf>
    <xf numFmtId="0" fontId="30" fillId="4" borderId="16" xfId="0" applyFont="1" applyFill="1" applyBorder="1" applyAlignment="1">
      <alignment vertical="center" wrapText="1"/>
    </xf>
    <xf numFmtId="0" fontId="0" fillId="4" borderId="3" xfId="0" applyFill="1" applyBorder="1" applyAlignment="1">
      <alignment horizontal="center" vertical="center"/>
    </xf>
    <xf numFmtId="0" fontId="11" fillId="4" borderId="3" xfId="0" applyFont="1" applyFill="1" applyBorder="1" applyAlignment="1">
      <alignment horizontal="left" vertical="center"/>
    </xf>
    <xf numFmtId="0" fontId="28" fillId="4" borderId="4" xfId="0" applyFont="1" applyFill="1" applyBorder="1" applyAlignment="1">
      <alignment vertical="center"/>
    </xf>
    <xf numFmtId="0" fontId="11" fillId="4" borderId="17" xfId="0" applyFont="1" applyFill="1" applyBorder="1" applyAlignment="1">
      <alignment horizontal="left" vertical="center"/>
    </xf>
    <xf numFmtId="0" fontId="0" fillId="4" borderId="4" xfId="0" applyFill="1" applyBorder="1" applyAlignment="1">
      <alignment vertical="center"/>
    </xf>
    <xf numFmtId="0" fontId="11" fillId="4" borderId="4" xfId="0" applyFont="1" applyFill="1" applyBorder="1" applyAlignment="1">
      <alignment vertical="center"/>
    </xf>
    <xf numFmtId="0" fontId="0" fillId="0" borderId="4" xfId="0" applyBorder="1" applyAlignment="1">
      <alignment vertical="center" wrapText="1"/>
    </xf>
    <xf numFmtId="182" fontId="25" fillId="0" borderId="4" xfId="0" applyNumberFormat="1" applyFont="1" applyBorder="1" applyAlignment="1">
      <alignment horizontal="center" vertical="center"/>
    </xf>
    <xf numFmtId="182" fontId="25" fillId="0" borderId="4" xfId="0" applyNumberFormat="1" applyFont="1" applyFill="1" applyBorder="1" applyAlignment="1">
      <alignment horizontal="center" vertical="center"/>
    </xf>
    <xf numFmtId="181" fontId="25" fillId="0" borderId="4" xfId="0" applyNumberFormat="1" applyFont="1" applyBorder="1" applyAlignment="1">
      <alignment horizontal="center" vertical="center"/>
    </xf>
    <xf numFmtId="181" fontId="25" fillId="0" borderId="4"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6" fillId="0" borderId="5" xfId="0" applyFont="1" applyBorder="1" applyAlignment="1">
      <alignment vertical="center" wrapText="1"/>
    </xf>
    <xf numFmtId="0" fontId="9" fillId="0" borderId="5" xfId="0" applyFont="1" applyBorder="1" applyAlignment="1">
      <alignment horizontal="center" vertical="center" wrapText="1"/>
    </xf>
    <xf numFmtId="0" fontId="17" fillId="2" borderId="5" xfId="0" applyFont="1" applyFill="1" applyBorder="1" applyAlignment="1">
      <alignment horizontal="center" vertical="center" wrapText="1"/>
    </xf>
    <xf numFmtId="0" fontId="6" fillId="0" borderId="8" xfId="0" applyFont="1" applyBorder="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1" fillId="2" borderId="1" xfId="0" applyFont="1" applyFill="1" applyBorder="1" applyAlignment="1">
      <alignment horizontal="center" vertical="center" wrapText="1"/>
    </xf>
    <xf numFmtId="181" fontId="1" fillId="2" borderId="1" xfId="0" applyNumberFormat="1"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right" vertical="center" wrapText="1"/>
    </xf>
    <xf numFmtId="0" fontId="4" fillId="0" borderId="5" xfId="0" applyFont="1" applyBorder="1" applyAlignment="1">
      <alignment horizontal="center" vertical="center" wrapText="1"/>
    </xf>
    <xf numFmtId="0" fontId="1" fillId="0" borderId="1" xfId="2" applyFont="1" applyBorder="1" applyAlignment="1">
      <alignment horizontal="center" vertical="center" wrapText="1"/>
    </xf>
    <xf numFmtId="177" fontId="1" fillId="0" borderId="1" xfId="2" applyNumberFormat="1" applyFont="1" applyBorder="1" applyAlignment="1">
      <alignment horizontal="center" vertical="center" wrapText="1"/>
    </xf>
    <xf numFmtId="178" fontId="1" fillId="0" borderId="1" xfId="2" applyNumberFormat="1" applyFont="1" applyBorder="1" applyAlignment="1">
      <alignment horizontal="center" vertical="center" wrapText="1"/>
    </xf>
    <xf numFmtId="179" fontId="1" fillId="0" borderId="1" xfId="2" applyNumberFormat="1" applyFont="1" applyBorder="1" applyAlignment="1">
      <alignment horizontal="center" vertical="center" wrapText="1"/>
    </xf>
    <xf numFmtId="178" fontId="16" fillId="0" borderId="1" xfId="2" applyNumberFormat="1" applyFont="1" applyBorder="1" applyAlignment="1">
      <alignment horizontal="right" vertical="center" wrapText="1"/>
    </xf>
    <xf numFmtId="179" fontId="16" fillId="0" borderId="1" xfId="2" applyNumberFormat="1" applyFont="1" applyBorder="1" applyAlignment="1">
      <alignment horizontal="right" vertical="center" wrapText="1"/>
    </xf>
    <xf numFmtId="0" fontId="17" fillId="0" borderId="5" xfId="2" applyFont="1" applyBorder="1" applyAlignment="1">
      <alignment horizontal="center" vertical="center" wrapText="1"/>
    </xf>
    <xf numFmtId="177" fontId="17" fillId="0" borderId="5" xfId="2" applyNumberFormat="1" applyFont="1" applyBorder="1" applyAlignment="1">
      <alignment horizontal="center" vertical="center" wrapText="1"/>
    </xf>
    <xf numFmtId="178" fontId="17" fillId="0" borderId="5" xfId="2" applyNumberFormat="1" applyFont="1" applyBorder="1" applyAlignment="1">
      <alignment horizontal="center" vertical="center" wrapText="1"/>
    </xf>
    <xf numFmtId="179" fontId="17" fillId="0" borderId="5" xfId="2" applyNumberFormat="1" applyFont="1" applyBorder="1" applyAlignment="1">
      <alignment horizontal="center" vertical="center" wrapText="1"/>
    </xf>
  </cellXfs>
  <cellStyles count="6">
    <cellStyle name="Normal" xfId="5"/>
    <cellStyle name="百分比" xfId="1" builtinId="5"/>
    <cellStyle name="常规" xfId="0" builtinId="0"/>
    <cellStyle name="常规 2" xfId="2"/>
    <cellStyle name="常规 2 3 5" xfId="4"/>
    <cellStyle name="千位分隔[0] 2" xfId="3"/>
  </cellStyles>
  <dxfs count="1">
    <dxf>
      <font>
        <color rgb="FF9C0006"/>
      </font>
      <fill>
        <patternFill patternType="solid">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25"/>
  <sheetViews>
    <sheetView topLeftCell="A13" workbookViewId="0">
      <selection activeCell="B18" sqref="B18"/>
    </sheetView>
  </sheetViews>
  <sheetFormatPr defaultColWidth="10" defaultRowHeight="13.5"/>
  <cols>
    <col min="1" max="1" width="9.75" customWidth="1"/>
    <col min="2" max="2" width="77" customWidth="1"/>
    <col min="3" max="3" width="9.75" customWidth="1"/>
  </cols>
  <sheetData>
    <row r="1" spans="1:2" ht="51.2" customHeight="1">
      <c r="A1" s="153" t="s">
        <v>1</v>
      </c>
      <c r="B1" s="153"/>
    </row>
    <row r="2" spans="1:2" ht="34.15" customHeight="1">
      <c r="A2" s="1" t="s">
        <v>2</v>
      </c>
      <c r="B2" s="2" t="s">
        <v>3</v>
      </c>
    </row>
    <row r="3" spans="1:2" ht="34.15" customHeight="1">
      <c r="A3" s="1" t="s">
        <v>4</v>
      </c>
      <c r="B3" s="2" t="s">
        <v>5</v>
      </c>
    </row>
    <row r="4" spans="1:2" ht="34.15" customHeight="1">
      <c r="A4" s="1" t="s">
        <v>6</v>
      </c>
      <c r="B4" s="2" t="s">
        <v>7</v>
      </c>
    </row>
    <row r="5" spans="1:2" ht="34.15" customHeight="1">
      <c r="A5" s="1" t="s">
        <v>8</v>
      </c>
      <c r="B5" s="2" t="s">
        <v>9</v>
      </c>
    </row>
    <row r="6" spans="1:2" ht="34.15" customHeight="1">
      <c r="A6" s="1" t="s">
        <v>10</v>
      </c>
      <c r="B6" s="2" t="s">
        <v>11</v>
      </c>
    </row>
    <row r="7" spans="1:2" ht="34.15" customHeight="1">
      <c r="A7" s="1" t="s">
        <v>12</v>
      </c>
      <c r="B7" s="2" t="s">
        <v>13</v>
      </c>
    </row>
    <row r="8" spans="1:2" ht="34.15" customHeight="1">
      <c r="A8" s="1" t="s">
        <v>14</v>
      </c>
      <c r="B8" s="2" t="s">
        <v>15</v>
      </c>
    </row>
    <row r="9" spans="1:2" ht="34.15" customHeight="1">
      <c r="A9" s="1" t="s">
        <v>16</v>
      </c>
      <c r="B9" s="2" t="s">
        <v>17</v>
      </c>
    </row>
    <row r="10" spans="1:2" ht="34.15" customHeight="1">
      <c r="A10" s="1" t="s">
        <v>18</v>
      </c>
      <c r="B10" s="2" t="s">
        <v>19</v>
      </c>
    </row>
    <row r="11" spans="1:2" ht="34.15" customHeight="1">
      <c r="A11" s="1" t="s">
        <v>20</v>
      </c>
      <c r="B11" s="2" t="s">
        <v>21</v>
      </c>
    </row>
    <row r="12" spans="1:2" ht="34.15" customHeight="1">
      <c r="A12" s="1" t="s">
        <v>22</v>
      </c>
      <c r="B12" s="2" t="s">
        <v>23</v>
      </c>
    </row>
    <row r="13" spans="1:2" ht="34.15" customHeight="1">
      <c r="A13" s="1" t="s">
        <v>24</v>
      </c>
      <c r="B13" s="2" t="s">
        <v>25</v>
      </c>
    </row>
    <row r="14" spans="1:2" ht="34.15" customHeight="1">
      <c r="A14" s="1" t="s">
        <v>26</v>
      </c>
      <c r="B14" s="2" t="s">
        <v>27</v>
      </c>
    </row>
    <row r="15" spans="1:2" ht="34.15" customHeight="1">
      <c r="A15" s="1" t="s">
        <v>28</v>
      </c>
      <c r="B15" s="2" t="s">
        <v>29</v>
      </c>
    </row>
    <row r="16" spans="1:2" ht="34.15" customHeight="1">
      <c r="A16" s="1" t="s">
        <v>30</v>
      </c>
      <c r="B16" s="2" t="s">
        <v>31</v>
      </c>
    </row>
    <row r="17" spans="1:2" ht="34.15" customHeight="1">
      <c r="A17" s="1" t="s">
        <v>32</v>
      </c>
      <c r="B17" s="65" t="s">
        <v>1054</v>
      </c>
    </row>
    <row r="18" spans="1:2" ht="34.15" customHeight="1">
      <c r="A18" s="1" t="s">
        <v>33</v>
      </c>
      <c r="B18" s="65" t="s">
        <v>1055</v>
      </c>
    </row>
    <row r="19" spans="1:2" ht="34.15" customHeight="1">
      <c r="A19" s="1" t="s">
        <v>35</v>
      </c>
      <c r="B19" s="2" t="s">
        <v>34</v>
      </c>
    </row>
    <row r="20" spans="1:2" ht="34.15" customHeight="1">
      <c r="A20" s="1" t="s">
        <v>37</v>
      </c>
      <c r="B20" s="2" t="s">
        <v>36</v>
      </c>
    </row>
    <row r="21" spans="1:2" ht="34.15" customHeight="1">
      <c r="A21" s="1" t="s">
        <v>39</v>
      </c>
      <c r="B21" s="2" t="s">
        <v>38</v>
      </c>
    </row>
    <row r="22" spans="1:2" ht="34.15" customHeight="1">
      <c r="A22" s="1" t="s">
        <v>41</v>
      </c>
      <c r="B22" s="2" t="s">
        <v>40</v>
      </c>
    </row>
    <row r="23" spans="1:2" ht="34.15" customHeight="1">
      <c r="A23" s="1" t="s">
        <v>43</v>
      </c>
      <c r="B23" s="2" t="s">
        <v>42</v>
      </c>
    </row>
    <row r="24" spans="1:2" ht="34.15" customHeight="1">
      <c r="A24" s="1" t="s">
        <v>45</v>
      </c>
      <c r="B24" s="2" t="s">
        <v>44</v>
      </c>
    </row>
    <row r="25" spans="1:2" ht="34.15" customHeight="1">
      <c r="A25" s="1" t="s">
        <v>1063</v>
      </c>
      <c r="B25" s="2" t="s">
        <v>46</v>
      </c>
    </row>
  </sheetData>
  <mergeCells count="1">
    <mergeCell ref="A1:B1"/>
  </mergeCells>
  <phoneticPr fontId="15" type="noConversion"/>
  <pageMargins left="0.75" right="0.75" top="0.26899999380111694" bottom="0.26899999380111694" header="0" footer="0"/>
  <pageSetup paperSize="9" pageOrder="overThenDown" orientation="portrait"/>
</worksheet>
</file>

<file path=xl/worksheets/sheet10.xml><?xml version="1.0" encoding="utf-8"?>
<worksheet xmlns="http://schemas.openxmlformats.org/spreadsheetml/2006/main" xmlns:r="http://schemas.openxmlformats.org/officeDocument/2006/relationships">
  <dimension ref="A1:B15"/>
  <sheetViews>
    <sheetView workbookViewId="0">
      <selection activeCell="A2" sqref="A2:B2"/>
    </sheetView>
  </sheetViews>
  <sheetFormatPr defaultColWidth="10" defaultRowHeight="13.5"/>
  <cols>
    <col min="1" max="1" width="61.5" customWidth="1"/>
    <col min="2" max="2" width="30.75" customWidth="1"/>
    <col min="3" max="3" width="9.75" customWidth="1"/>
  </cols>
  <sheetData>
    <row r="1" spans="1:2" ht="22.7" customHeight="1">
      <c r="A1" s="3" t="s">
        <v>903</v>
      </c>
      <c r="B1" s="3"/>
    </row>
    <row r="2" spans="1:2" ht="57" customHeight="1">
      <c r="A2" s="153" t="s">
        <v>1166</v>
      </c>
      <c r="B2" s="153"/>
    </row>
    <row r="3" spans="1:2" ht="21.2" customHeight="1">
      <c r="A3" s="21"/>
      <c r="B3" s="5" t="s">
        <v>48</v>
      </c>
    </row>
    <row r="4" spans="1:2" ht="34.15" customHeight="1">
      <c r="A4" s="6" t="s">
        <v>886</v>
      </c>
      <c r="B4" s="6" t="s">
        <v>120</v>
      </c>
    </row>
    <row r="5" spans="1:2" ht="34.15" customHeight="1">
      <c r="A5" s="6" t="s">
        <v>883</v>
      </c>
      <c r="B5" s="34">
        <v>7296.47</v>
      </c>
    </row>
    <row r="6" spans="1:2" ht="34.15" customHeight="1">
      <c r="A6" s="22" t="s">
        <v>887</v>
      </c>
      <c r="B6" s="33">
        <v>980.34</v>
      </c>
    </row>
    <row r="7" spans="1:2" ht="34.15" customHeight="1">
      <c r="A7" s="22" t="s">
        <v>888</v>
      </c>
      <c r="B7" s="33">
        <v>1908.08</v>
      </c>
    </row>
    <row r="8" spans="1:2" ht="34.15" customHeight="1">
      <c r="A8" s="22" t="s">
        <v>889</v>
      </c>
      <c r="B8" s="33">
        <v>951.47</v>
      </c>
    </row>
    <row r="9" spans="1:2" ht="34.15" customHeight="1">
      <c r="A9" s="22" t="s">
        <v>890</v>
      </c>
      <c r="B9" s="33">
        <v>530.4</v>
      </c>
    </row>
    <row r="10" spans="1:2" ht="34.15" customHeight="1">
      <c r="A10" s="22" t="s">
        <v>891</v>
      </c>
      <c r="B10" s="33">
        <v>1096.1099999999999</v>
      </c>
    </row>
    <row r="11" spans="1:2" ht="34.15" customHeight="1">
      <c r="A11" s="22" t="s">
        <v>892</v>
      </c>
      <c r="B11" s="33">
        <v>552.27</v>
      </c>
    </row>
    <row r="12" spans="1:2" ht="34.15" customHeight="1">
      <c r="A12" s="22" t="s">
        <v>893</v>
      </c>
      <c r="B12" s="33">
        <v>363.63</v>
      </c>
    </row>
    <row r="13" spans="1:2" ht="34.15" customHeight="1">
      <c r="A13" s="22" t="s">
        <v>894</v>
      </c>
      <c r="B13" s="33">
        <v>909.42</v>
      </c>
    </row>
    <row r="14" spans="1:2" ht="34.15" customHeight="1">
      <c r="A14" s="22" t="s">
        <v>896</v>
      </c>
      <c r="B14" s="33">
        <v>4.75</v>
      </c>
    </row>
    <row r="15" spans="1:2" ht="14.25" customHeight="1">
      <c r="A15" s="154" t="s">
        <v>904</v>
      </c>
      <c r="B15" s="154"/>
    </row>
  </sheetData>
  <mergeCells count="2">
    <mergeCell ref="A2:B2"/>
    <mergeCell ref="A15:B15"/>
  </mergeCells>
  <phoneticPr fontId="15" type="noConversion"/>
  <pageMargins left="0.75" right="0.75" top="0.26899999380111694" bottom="0.26899999380111694" header="0" footer="0"/>
  <pageSetup paperSize="9" pageOrder="overThenDown" orientation="portrait"/>
</worksheet>
</file>

<file path=xl/worksheets/sheet11.xml><?xml version="1.0" encoding="utf-8"?>
<worksheet xmlns="http://schemas.openxmlformats.org/spreadsheetml/2006/main" xmlns:r="http://schemas.openxmlformats.org/officeDocument/2006/relationships">
  <dimension ref="A1:E12"/>
  <sheetViews>
    <sheetView tabSelected="1" workbookViewId="0">
      <selection activeCell="K12" sqref="K12"/>
    </sheetView>
  </sheetViews>
  <sheetFormatPr defaultColWidth="10" defaultRowHeight="13.5"/>
  <cols>
    <col min="1" max="1" width="41" customWidth="1"/>
    <col min="2" max="5" width="20.5" customWidth="1"/>
    <col min="6" max="6" width="9.75" customWidth="1"/>
  </cols>
  <sheetData>
    <row r="1" spans="1:5" ht="22.7" customHeight="1">
      <c r="A1" s="3" t="s">
        <v>905</v>
      </c>
      <c r="B1" s="20"/>
      <c r="C1" s="20"/>
      <c r="D1" s="20"/>
      <c r="E1" s="20"/>
    </row>
    <row r="2" spans="1:5" ht="57" customHeight="1">
      <c r="A2" s="153" t="s">
        <v>1167</v>
      </c>
      <c r="B2" s="153"/>
      <c r="C2" s="153"/>
      <c r="D2" s="153"/>
      <c r="E2" s="153"/>
    </row>
    <row r="3" spans="1:5" ht="22.7" customHeight="1">
      <c r="A3" s="3"/>
      <c r="B3" s="3"/>
      <c r="C3" s="3"/>
      <c r="D3" s="163" t="s">
        <v>48</v>
      </c>
      <c r="E3" s="163"/>
    </row>
    <row r="4" spans="1:5" ht="34.15" customHeight="1">
      <c r="A4" s="164" t="s">
        <v>906</v>
      </c>
      <c r="B4" s="164" t="s">
        <v>907</v>
      </c>
      <c r="C4" s="164" t="s">
        <v>908</v>
      </c>
      <c r="D4" s="164" t="s">
        <v>909</v>
      </c>
      <c r="E4" s="164"/>
    </row>
    <row r="5" spans="1:5" ht="34.15" customHeight="1">
      <c r="A5" s="164"/>
      <c r="B5" s="164"/>
      <c r="C5" s="164"/>
      <c r="D5" s="6" t="s">
        <v>910</v>
      </c>
      <c r="E5" s="6" t="s">
        <v>911</v>
      </c>
    </row>
    <row r="6" spans="1:5" ht="34.15" customHeight="1">
      <c r="A6" s="6" t="s">
        <v>912</v>
      </c>
      <c r="B6" s="35">
        <f>+B8+B9</f>
        <v>2592.9087</v>
      </c>
      <c r="C6" s="35">
        <v>2396.078</v>
      </c>
      <c r="D6" s="36">
        <f>+C6-B6</f>
        <v>-196.83069999999998</v>
      </c>
      <c r="E6" s="37">
        <f>+D6/B6</f>
        <v>-7.5911157226631235E-2</v>
      </c>
    </row>
    <row r="7" spans="1:5" ht="34.15" customHeight="1">
      <c r="A7" s="13" t="s">
        <v>913</v>
      </c>
      <c r="B7" s="38">
        <v>0</v>
      </c>
      <c r="C7" s="38">
        <v>0</v>
      </c>
      <c r="D7" s="38"/>
      <c r="E7" s="39"/>
    </row>
    <row r="8" spans="1:5" ht="34.15" customHeight="1">
      <c r="A8" s="13" t="s">
        <v>914</v>
      </c>
      <c r="B8" s="40">
        <v>641.97799999999995</v>
      </c>
      <c r="C8" s="41">
        <v>553.36300000000006</v>
      </c>
      <c r="D8" s="36">
        <f>+C8-B8</f>
        <v>-88.614999999999895</v>
      </c>
      <c r="E8" s="37">
        <f>+D8/B8</f>
        <v>-0.13803432516379049</v>
      </c>
    </row>
    <row r="9" spans="1:5" ht="34.15" customHeight="1">
      <c r="A9" s="13" t="s">
        <v>915</v>
      </c>
      <c r="B9" s="40">
        <v>1950.9306999999999</v>
      </c>
      <c r="C9" s="41">
        <v>1842.7149999999999</v>
      </c>
      <c r="D9" s="36">
        <f>+C9-B9</f>
        <v>-108.21569999999997</v>
      </c>
      <c r="E9" s="37">
        <f>+D9/B9</f>
        <v>-5.5468756527333324E-2</v>
      </c>
    </row>
    <row r="10" spans="1:5" ht="34.15" customHeight="1">
      <c r="A10" s="9" t="s">
        <v>916</v>
      </c>
      <c r="B10" s="40">
        <v>1950.9306999999999</v>
      </c>
      <c r="C10" s="41">
        <v>1842.7149999999999</v>
      </c>
      <c r="D10" s="36">
        <f>+C10-B10</f>
        <v>-108.21569999999997</v>
      </c>
      <c r="E10" s="37">
        <f>+D10/B10</f>
        <v>-5.5468756527333324E-2</v>
      </c>
    </row>
    <row r="11" spans="1:5" ht="34.15" customHeight="1">
      <c r="A11" s="24" t="s">
        <v>917</v>
      </c>
      <c r="B11" s="38">
        <v>0</v>
      </c>
      <c r="C11" s="38">
        <v>0</v>
      </c>
      <c r="D11" s="38"/>
      <c r="E11" s="23"/>
    </row>
    <row r="12" spans="1:5" ht="21" customHeight="1">
      <c r="A12" s="154" t="s">
        <v>918</v>
      </c>
      <c r="B12" s="154"/>
      <c r="C12" s="154"/>
      <c r="D12" s="154"/>
      <c r="E12" s="154"/>
    </row>
  </sheetData>
  <mergeCells count="7">
    <mergeCell ref="A12:E12"/>
    <mergeCell ref="A2:E2"/>
    <mergeCell ref="D3:E3"/>
    <mergeCell ref="A4:A5"/>
    <mergeCell ref="B4:B5"/>
    <mergeCell ref="C4:C5"/>
    <mergeCell ref="D4:E4"/>
  </mergeCells>
  <phoneticPr fontId="15" type="noConversion"/>
  <pageMargins left="0.75" right="0.75" top="0.26899999380111694" bottom="0.26899999380111694" header="0" footer="0"/>
  <pageSetup paperSize="9" pageOrder="overThenDown" orientation="portrait"/>
</worksheet>
</file>

<file path=xl/worksheets/sheet12.xml><?xml version="1.0" encoding="utf-8"?>
<worksheet xmlns="http://schemas.openxmlformats.org/spreadsheetml/2006/main" xmlns:r="http://schemas.openxmlformats.org/officeDocument/2006/relationships">
  <dimension ref="A1:D14"/>
  <sheetViews>
    <sheetView tabSelected="1" workbookViewId="0">
      <selection activeCell="K12" sqref="K12"/>
    </sheetView>
  </sheetViews>
  <sheetFormatPr defaultColWidth="10" defaultRowHeight="13.5"/>
  <cols>
    <col min="1" max="1" width="61.5" customWidth="1"/>
    <col min="2" max="3" width="18" customWidth="1"/>
    <col min="4" max="4" width="30.75" customWidth="1"/>
    <col min="5" max="5" width="9.75" customWidth="1"/>
  </cols>
  <sheetData>
    <row r="1" spans="1:4" ht="22.7" customHeight="1">
      <c r="A1" s="3" t="s">
        <v>919</v>
      </c>
      <c r="B1" s="3"/>
      <c r="C1" s="3"/>
      <c r="D1" s="3"/>
    </row>
    <row r="2" spans="1:4" ht="57" customHeight="1">
      <c r="A2" s="153" t="s">
        <v>1168</v>
      </c>
      <c r="B2" s="153"/>
      <c r="C2" s="153"/>
      <c r="D2" s="153"/>
    </row>
    <row r="3" spans="1:4" ht="22.7" customHeight="1">
      <c r="A3" s="120"/>
      <c r="B3" s="121"/>
      <c r="C3" s="122"/>
      <c r="D3" s="123" t="s">
        <v>1148</v>
      </c>
    </row>
    <row r="4" spans="1:4" ht="34.15" customHeight="1">
      <c r="A4" s="124" t="s">
        <v>1135</v>
      </c>
      <c r="B4" s="125" t="s">
        <v>50</v>
      </c>
      <c r="C4" s="124" t="s">
        <v>920</v>
      </c>
      <c r="D4" s="126" t="s">
        <v>1136</v>
      </c>
    </row>
    <row r="5" spans="1:4" ht="36" customHeight="1">
      <c r="A5" s="127" t="s">
        <v>1137</v>
      </c>
      <c r="B5" s="136">
        <v>0</v>
      </c>
      <c r="C5" s="136">
        <v>3267600</v>
      </c>
      <c r="D5" s="129"/>
    </row>
    <row r="6" spans="1:4" ht="36" customHeight="1">
      <c r="A6" s="127" t="s">
        <v>1138</v>
      </c>
      <c r="B6" s="136">
        <v>3469700.0000000005</v>
      </c>
      <c r="C6" s="136">
        <v>3469700.0000000005</v>
      </c>
      <c r="D6" s="130"/>
    </row>
    <row r="7" spans="1:4" ht="36" customHeight="1">
      <c r="A7" s="131" t="s">
        <v>1139</v>
      </c>
      <c r="B7" s="136">
        <v>148000</v>
      </c>
      <c r="C7" s="136">
        <v>148000</v>
      </c>
      <c r="D7" s="132"/>
    </row>
    <row r="8" spans="1:4" ht="36" customHeight="1">
      <c r="A8" s="131" t="s">
        <v>1140</v>
      </c>
      <c r="B8" s="136">
        <v>148000</v>
      </c>
      <c r="C8" s="136">
        <v>148000</v>
      </c>
      <c r="D8" s="130"/>
    </row>
    <row r="9" spans="1:4" ht="36" customHeight="1">
      <c r="A9" s="131" t="s">
        <v>1141</v>
      </c>
      <c r="B9" s="136">
        <v>148000</v>
      </c>
      <c r="C9" s="136">
        <v>148000</v>
      </c>
      <c r="D9" s="130"/>
    </row>
    <row r="10" spans="1:4" s="140" customFormat="1" ht="36" customHeight="1">
      <c r="A10" s="138" t="s">
        <v>1142</v>
      </c>
      <c r="B10" s="137">
        <v>0</v>
      </c>
      <c r="C10" s="137">
        <v>0</v>
      </c>
      <c r="D10" s="139"/>
    </row>
    <row r="11" spans="1:4" ht="36" customHeight="1">
      <c r="A11" s="127" t="s">
        <v>1143</v>
      </c>
      <c r="B11" s="136">
        <v>249700</v>
      </c>
      <c r="C11" s="136">
        <v>249700</v>
      </c>
      <c r="D11" s="130"/>
    </row>
    <row r="12" spans="1:4" ht="36" customHeight="1">
      <c r="A12" s="127" t="s">
        <v>1144</v>
      </c>
      <c r="B12" s="136">
        <v>0</v>
      </c>
      <c r="C12" s="137">
        <v>3410100</v>
      </c>
      <c r="D12" s="133"/>
    </row>
    <row r="13" spans="1:4" ht="36" customHeight="1">
      <c r="A13" s="127" t="s">
        <v>1145</v>
      </c>
      <c r="B13" s="136">
        <v>0</v>
      </c>
      <c r="C13" s="136">
        <v>0</v>
      </c>
      <c r="D13" s="134" t="s">
        <v>1146</v>
      </c>
    </row>
    <row r="14" spans="1:4" ht="36" customHeight="1">
      <c r="A14" s="127" t="s">
        <v>1147</v>
      </c>
      <c r="B14" s="128"/>
      <c r="C14" s="128"/>
      <c r="D14" s="135" t="s">
        <v>1146</v>
      </c>
    </row>
  </sheetData>
  <mergeCells count="1">
    <mergeCell ref="A2:D2"/>
  </mergeCells>
  <phoneticPr fontId="15" type="noConversion"/>
  <pageMargins left="0.75" right="0.75" top="0.26899999380111694" bottom="0.26899999380111694" header="0" footer="0"/>
  <pageSetup paperSize="9" pageOrder="overThenDown" orientation="portrait"/>
</worksheet>
</file>

<file path=xl/worksheets/sheet13.xml><?xml version="1.0" encoding="utf-8"?>
<worksheet xmlns="http://schemas.openxmlformats.org/spreadsheetml/2006/main" xmlns:r="http://schemas.openxmlformats.org/officeDocument/2006/relationships">
  <dimension ref="A1:B26"/>
  <sheetViews>
    <sheetView workbookViewId="0">
      <selection activeCell="A2" sqref="A2:B2"/>
    </sheetView>
  </sheetViews>
  <sheetFormatPr defaultColWidth="10" defaultRowHeight="13.5"/>
  <cols>
    <col min="1" max="1" width="61.5" customWidth="1"/>
    <col min="2" max="2" width="30.75" customWidth="1"/>
    <col min="3" max="3" width="9.75" customWidth="1"/>
  </cols>
  <sheetData>
    <row r="1" spans="1:2" ht="22.7" customHeight="1">
      <c r="A1" s="3" t="s">
        <v>921</v>
      </c>
      <c r="B1" s="20"/>
    </row>
    <row r="2" spans="1:2" ht="57" customHeight="1">
      <c r="A2" s="153" t="s">
        <v>1169</v>
      </c>
      <c r="B2" s="153"/>
    </row>
    <row r="3" spans="1:2" ht="22.7" customHeight="1">
      <c r="A3" s="4"/>
      <c r="B3" s="5" t="s">
        <v>48</v>
      </c>
    </row>
    <row r="4" spans="1:2" ht="34.15" customHeight="1">
      <c r="A4" s="6" t="s">
        <v>49</v>
      </c>
      <c r="B4" s="6" t="s">
        <v>50</v>
      </c>
    </row>
    <row r="5" spans="1:2" ht="34.15" customHeight="1">
      <c r="A5" s="7" t="s">
        <v>922</v>
      </c>
      <c r="B5" s="8"/>
    </row>
    <row r="6" spans="1:2" ht="34.15" customHeight="1">
      <c r="A6" s="13" t="s">
        <v>923</v>
      </c>
      <c r="B6" s="10"/>
    </row>
    <row r="7" spans="1:2" ht="34.15" customHeight="1">
      <c r="A7" s="13" t="s">
        <v>924</v>
      </c>
      <c r="B7" s="10"/>
    </row>
    <row r="8" spans="1:2" ht="34.15" customHeight="1">
      <c r="A8" s="13" t="s">
        <v>925</v>
      </c>
      <c r="B8" s="10"/>
    </row>
    <row r="9" spans="1:2" ht="34.15" customHeight="1">
      <c r="A9" s="13" t="s">
        <v>926</v>
      </c>
      <c r="B9" s="10"/>
    </row>
    <row r="10" spans="1:2" ht="34.15" customHeight="1">
      <c r="A10" s="13" t="s">
        <v>927</v>
      </c>
      <c r="B10" s="10"/>
    </row>
    <row r="11" spans="1:2" ht="34.15" customHeight="1">
      <c r="A11" s="13" t="s">
        <v>928</v>
      </c>
      <c r="B11" s="10"/>
    </row>
    <row r="12" spans="1:2" ht="34.15" customHeight="1">
      <c r="A12" s="7" t="s">
        <v>929</v>
      </c>
      <c r="B12" s="84">
        <v>3652</v>
      </c>
    </row>
    <row r="13" spans="1:2" ht="34.15" customHeight="1">
      <c r="A13" s="13" t="s">
        <v>930</v>
      </c>
      <c r="B13" s="33"/>
    </row>
    <row r="14" spans="1:2" ht="34.15" customHeight="1">
      <c r="A14" s="13" t="s">
        <v>931</v>
      </c>
      <c r="B14" s="33">
        <v>3652</v>
      </c>
    </row>
    <row r="15" spans="1:2" ht="34.15" customHeight="1">
      <c r="A15" s="6" t="s">
        <v>76</v>
      </c>
      <c r="B15" s="34">
        <v>3652</v>
      </c>
    </row>
    <row r="16" spans="1:2" ht="34.15" customHeight="1">
      <c r="A16" s="13" t="s">
        <v>932</v>
      </c>
      <c r="B16" s="33">
        <v>0</v>
      </c>
    </row>
    <row r="17" spans="1:2" ht="34.15" customHeight="1">
      <c r="A17" s="13" t="s">
        <v>78</v>
      </c>
      <c r="B17" s="33">
        <f>+B18+B23</f>
        <v>801</v>
      </c>
    </row>
    <row r="18" spans="1:2" ht="34.15" customHeight="1">
      <c r="A18" s="13" t="s">
        <v>933</v>
      </c>
      <c r="B18" s="33">
        <v>801</v>
      </c>
    </row>
    <row r="19" spans="1:2" ht="34.15" customHeight="1">
      <c r="A19" s="13" t="s">
        <v>934</v>
      </c>
      <c r="B19" s="33">
        <v>801</v>
      </c>
    </row>
    <row r="20" spans="1:2" ht="34.15" customHeight="1">
      <c r="A20" s="13" t="s">
        <v>935</v>
      </c>
      <c r="B20" s="10"/>
    </row>
    <row r="21" spans="1:2" ht="34.15" customHeight="1">
      <c r="A21" s="13" t="s">
        <v>936</v>
      </c>
      <c r="B21" s="10"/>
    </row>
    <row r="22" spans="1:2" ht="34.15" customHeight="1">
      <c r="A22" s="13" t="s">
        <v>937</v>
      </c>
      <c r="B22" s="10"/>
    </row>
    <row r="23" spans="1:2" ht="34.15" customHeight="1">
      <c r="A23" s="13" t="s">
        <v>938</v>
      </c>
      <c r="B23" s="10"/>
    </row>
    <row r="24" spans="1:2" ht="34.15" customHeight="1">
      <c r="A24" s="13" t="s">
        <v>939</v>
      </c>
      <c r="B24" s="33">
        <v>3310</v>
      </c>
    </row>
    <row r="25" spans="1:2" ht="34.15" customHeight="1">
      <c r="A25" s="6" t="s">
        <v>88</v>
      </c>
      <c r="B25" s="32">
        <f>4453+B24</f>
        <v>7763</v>
      </c>
    </row>
    <row r="26" spans="1:2" ht="54.2" customHeight="1">
      <c r="A26" s="154" t="s">
        <v>940</v>
      </c>
      <c r="B26" s="154"/>
    </row>
  </sheetData>
  <mergeCells count="2">
    <mergeCell ref="A2:B2"/>
    <mergeCell ref="A26:B26"/>
  </mergeCells>
  <phoneticPr fontId="15" type="noConversion"/>
  <pageMargins left="0.75" right="0.75" top="0.26899999380111694" bottom="0.26899999380111694" header="0" footer="0"/>
  <pageSetup paperSize="9" pageOrder="overThenDown" orientation="portrait"/>
</worksheet>
</file>

<file path=xl/worksheets/sheet14.xml><?xml version="1.0" encoding="utf-8"?>
<worksheet xmlns="http://schemas.openxmlformats.org/spreadsheetml/2006/main" xmlns:r="http://schemas.openxmlformats.org/officeDocument/2006/relationships">
  <dimension ref="A1:B20"/>
  <sheetViews>
    <sheetView workbookViewId="0">
      <selection activeCell="A2" sqref="A2:B2"/>
    </sheetView>
  </sheetViews>
  <sheetFormatPr defaultColWidth="10" defaultRowHeight="13.5"/>
  <cols>
    <col min="1" max="1" width="61.5" customWidth="1"/>
    <col min="2" max="2" width="30.75" customWidth="1"/>
    <col min="3" max="3" width="9.75" customWidth="1"/>
  </cols>
  <sheetData>
    <row r="1" spans="1:2" ht="22.7" customHeight="1">
      <c r="A1" s="3" t="s">
        <v>941</v>
      </c>
      <c r="B1" s="3"/>
    </row>
    <row r="2" spans="1:2" ht="57" customHeight="1">
      <c r="A2" s="153" t="s">
        <v>1170</v>
      </c>
      <c r="B2" s="153"/>
    </row>
    <row r="3" spans="1:2" ht="22.7" customHeight="1">
      <c r="A3" s="4"/>
      <c r="B3" s="5" t="s">
        <v>48</v>
      </c>
    </row>
    <row r="4" spans="1:2" ht="34.15" customHeight="1">
      <c r="A4" s="6" t="s">
        <v>49</v>
      </c>
      <c r="B4" s="6" t="s">
        <v>50</v>
      </c>
    </row>
    <row r="5" spans="1:2" ht="34.15" customHeight="1">
      <c r="A5" s="13" t="s">
        <v>942</v>
      </c>
      <c r="B5" s="10">
        <v>2010</v>
      </c>
    </row>
    <row r="6" spans="1:2" ht="34.15" customHeight="1">
      <c r="A6" s="13" t="s">
        <v>943</v>
      </c>
      <c r="B6" s="10">
        <v>449</v>
      </c>
    </row>
    <row r="7" spans="1:2" ht="34.15" customHeight="1">
      <c r="A7" s="13" t="s">
        <v>944</v>
      </c>
      <c r="B7" s="10">
        <v>4622</v>
      </c>
    </row>
    <row r="8" spans="1:2" ht="34.15" customHeight="1">
      <c r="A8" s="13" t="s">
        <v>945</v>
      </c>
      <c r="B8" s="10">
        <v>30</v>
      </c>
    </row>
    <row r="9" spans="1:2" ht="34.15" customHeight="1">
      <c r="A9" s="6" t="s">
        <v>115</v>
      </c>
      <c r="B9" s="11">
        <v>7111</v>
      </c>
    </row>
    <row r="10" spans="1:2" ht="34.15" customHeight="1">
      <c r="A10" s="7" t="s">
        <v>946</v>
      </c>
      <c r="B10" s="8">
        <v>300</v>
      </c>
    </row>
    <row r="11" spans="1:2" ht="34.15" customHeight="1">
      <c r="A11" s="7" t="s">
        <v>118</v>
      </c>
      <c r="B11" s="8">
        <v>352</v>
      </c>
    </row>
    <row r="12" spans="1:2" ht="34.15" customHeight="1">
      <c r="A12" s="13" t="s">
        <v>947</v>
      </c>
      <c r="B12" s="10">
        <v>352</v>
      </c>
    </row>
    <row r="13" spans="1:2" ht="34.15" customHeight="1">
      <c r="A13" s="13" t="s">
        <v>948</v>
      </c>
      <c r="B13" s="10">
        <v>352</v>
      </c>
    </row>
    <row r="14" spans="1:2" ht="34.15" customHeight="1">
      <c r="A14" s="13" t="s">
        <v>949</v>
      </c>
      <c r="B14" s="10"/>
    </row>
    <row r="15" spans="1:2" ht="34.15" customHeight="1">
      <c r="A15" s="13" t="s">
        <v>950</v>
      </c>
      <c r="B15" s="10"/>
    </row>
    <row r="16" spans="1:2" ht="34.15" customHeight="1">
      <c r="A16" s="13" t="s">
        <v>951</v>
      </c>
      <c r="B16" s="10"/>
    </row>
    <row r="17" spans="1:2" ht="34.15" customHeight="1">
      <c r="A17" s="13" t="s">
        <v>952</v>
      </c>
      <c r="B17" s="10"/>
    </row>
    <row r="18" spans="1:2" ht="34.15" customHeight="1">
      <c r="A18" s="13" t="s">
        <v>953</v>
      </c>
      <c r="B18" s="10" t="s">
        <v>0</v>
      </c>
    </row>
    <row r="19" spans="1:2" ht="34.15" customHeight="1">
      <c r="A19" s="6" t="s">
        <v>129</v>
      </c>
      <c r="B19" s="11">
        <f>+B9+B10+B11</f>
        <v>7763</v>
      </c>
    </row>
    <row r="20" spans="1:2" ht="54.2" customHeight="1">
      <c r="A20" s="154" t="s">
        <v>954</v>
      </c>
      <c r="B20" s="154"/>
    </row>
  </sheetData>
  <mergeCells count="2">
    <mergeCell ref="A2:B2"/>
    <mergeCell ref="A20:B20"/>
  </mergeCells>
  <phoneticPr fontId="15" type="noConversion"/>
  <pageMargins left="0.75" right="0.75" top="0.26899999380111694" bottom="0.26899999380111694" header="0" footer="0"/>
  <pageSetup paperSize="9" pageOrder="overThenDown" orientation="portrait"/>
</worksheet>
</file>

<file path=xl/worksheets/sheet15.xml><?xml version="1.0" encoding="utf-8"?>
<worksheet xmlns="http://schemas.openxmlformats.org/spreadsheetml/2006/main" xmlns:r="http://schemas.openxmlformats.org/officeDocument/2006/relationships">
  <dimension ref="A1:C21"/>
  <sheetViews>
    <sheetView workbookViewId="0">
      <selection activeCell="A2" sqref="A2:C2"/>
    </sheetView>
  </sheetViews>
  <sheetFormatPr defaultColWidth="10" defaultRowHeight="13.5"/>
  <cols>
    <col min="1" max="1" width="18" customWidth="1"/>
    <col min="2" max="2" width="42.25" customWidth="1"/>
    <col min="3" max="3" width="22.125" customWidth="1"/>
    <col min="4" max="4" width="9.75" customWidth="1"/>
  </cols>
  <sheetData>
    <row r="1" spans="1:3" ht="22.7" customHeight="1">
      <c r="A1" s="3" t="s">
        <v>955</v>
      </c>
      <c r="B1" s="20"/>
      <c r="C1" s="20"/>
    </row>
    <row r="2" spans="1:3" ht="57" customHeight="1">
      <c r="A2" s="153" t="s">
        <v>1171</v>
      </c>
      <c r="B2" s="153"/>
      <c r="C2" s="153"/>
    </row>
    <row r="3" spans="1:3" ht="22.7" customHeight="1">
      <c r="A3" s="26"/>
      <c r="B3" s="4"/>
      <c r="C3" s="5" t="s">
        <v>48</v>
      </c>
    </row>
    <row r="4" spans="1:3" ht="34.15" customHeight="1">
      <c r="A4" s="6" t="s">
        <v>132</v>
      </c>
      <c r="B4" s="6" t="s">
        <v>956</v>
      </c>
      <c r="C4" s="6" t="s">
        <v>50</v>
      </c>
    </row>
    <row r="5" spans="1:3" ht="34.15" customHeight="1">
      <c r="A5" s="18" t="s">
        <v>637</v>
      </c>
      <c r="B5" s="13" t="s">
        <v>638</v>
      </c>
      <c r="C5" s="10">
        <v>2010</v>
      </c>
    </row>
    <row r="6" spans="1:3" ht="34.15" customHeight="1">
      <c r="A6" s="18" t="s">
        <v>957</v>
      </c>
      <c r="B6" s="13" t="s">
        <v>942</v>
      </c>
      <c r="C6" s="10">
        <v>2010</v>
      </c>
    </row>
    <row r="7" spans="1:3" ht="34.15" customHeight="1">
      <c r="A7" s="18" t="s">
        <v>958</v>
      </c>
      <c r="B7" s="13" t="s">
        <v>959</v>
      </c>
      <c r="C7" s="10">
        <v>1710</v>
      </c>
    </row>
    <row r="8" spans="1:3" ht="34.15" customHeight="1">
      <c r="A8" s="18" t="s">
        <v>960</v>
      </c>
      <c r="B8" s="13" t="s">
        <v>961</v>
      </c>
      <c r="C8" s="10">
        <v>300</v>
      </c>
    </row>
    <row r="9" spans="1:3" ht="34.15" customHeight="1">
      <c r="A9" s="18" t="s">
        <v>826</v>
      </c>
      <c r="B9" s="13" t="s">
        <v>827</v>
      </c>
      <c r="C9" s="10">
        <v>449</v>
      </c>
    </row>
    <row r="10" spans="1:3" ht="34.15" customHeight="1">
      <c r="A10" s="18" t="s">
        <v>962</v>
      </c>
      <c r="B10" s="13" t="s">
        <v>943</v>
      </c>
      <c r="C10" s="10">
        <v>449</v>
      </c>
    </row>
    <row r="11" spans="1:3" ht="34.15" customHeight="1">
      <c r="A11" s="18" t="s">
        <v>963</v>
      </c>
      <c r="B11" s="13" t="s">
        <v>964</v>
      </c>
      <c r="C11" s="10">
        <v>18</v>
      </c>
    </row>
    <row r="12" spans="1:3" ht="34.15" customHeight="1">
      <c r="A12" s="18" t="s">
        <v>965</v>
      </c>
      <c r="B12" s="13" t="s">
        <v>966</v>
      </c>
      <c r="C12" s="10">
        <v>431</v>
      </c>
    </row>
    <row r="13" spans="1:3" ht="34.15" customHeight="1">
      <c r="A13" s="18" t="s">
        <v>833</v>
      </c>
      <c r="B13" s="13" t="s">
        <v>834</v>
      </c>
      <c r="C13" s="10">
        <v>4622</v>
      </c>
    </row>
    <row r="14" spans="1:3" ht="34.15" customHeight="1">
      <c r="A14" s="18" t="s">
        <v>967</v>
      </c>
      <c r="B14" s="13" t="s">
        <v>944</v>
      </c>
      <c r="C14" s="10">
        <v>4622</v>
      </c>
    </row>
    <row r="15" spans="1:3" ht="34.15" customHeight="1">
      <c r="A15" s="18" t="s">
        <v>968</v>
      </c>
      <c r="B15" s="13" t="s">
        <v>969</v>
      </c>
      <c r="C15" s="10">
        <v>1000</v>
      </c>
    </row>
    <row r="16" spans="1:3" ht="34.15" customHeight="1">
      <c r="A16" s="18" t="s">
        <v>970</v>
      </c>
      <c r="B16" s="13" t="s">
        <v>971</v>
      </c>
      <c r="C16" s="10">
        <v>3622</v>
      </c>
    </row>
    <row r="17" spans="1:3" ht="34.15" customHeight="1">
      <c r="A17" s="18" t="s">
        <v>839</v>
      </c>
      <c r="B17" s="13" t="s">
        <v>840</v>
      </c>
      <c r="C17" s="10">
        <v>30</v>
      </c>
    </row>
    <row r="18" spans="1:3" ht="34.15" customHeight="1">
      <c r="A18" s="18" t="s">
        <v>972</v>
      </c>
      <c r="B18" s="13" t="s">
        <v>945</v>
      </c>
      <c r="C18" s="10">
        <v>30</v>
      </c>
    </row>
    <row r="19" spans="1:3" ht="34.15" customHeight="1">
      <c r="A19" s="18" t="s">
        <v>973</v>
      </c>
      <c r="B19" s="13" t="s">
        <v>974</v>
      </c>
      <c r="C19" s="10">
        <v>30</v>
      </c>
    </row>
    <row r="20" spans="1:3" ht="34.15" customHeight="1">
      <c r="A20" s="164" t="s">
        <v>843</v>
      </c>
      <c r="B20" s="164"/>
      <c r="C20" s="11">
        <v>7111</v>
      </c>
    </row>
    <row r="21" spans="1:3" ht="27.2" customHeight="1">
      <c r="A21" s="154" t="s">
        <v>975</v>
      </c>
      <c r="B21" s="154"/>
      <c r="C21" s="154"/>
    </row>
  </sheetData>
  <mergeCells count="3">
    <mergeCell ref="A2:C2"/>
    <mergeCell ref="A20:B20"/>
    <mergeCell ref="A21:C21"/>
  </mergeCells>
  <phoneticPr fontId="15" type="noConversion"/>
  <pageMargins left="0.75" right="0.75" top="0.26899999380111694" bottom="0.26899999380111694" header="0" footer="0"/>
  <pageSetup paperSize="9" pageOrder="overThenDown" orientation="portrait"/>
</worksheet>
</file>

<file path=xl/worksheets/sheet16.xml><?xml version="1.0" encoding="utf-8"?>
<worksheet xmlns="http://schemas.openxmlformats.org/spreadsheetml/2006/main" xmlns:r="http://schemas.openxmlformats.org/officeDocument/2006/relationships">
  <dimension ref="A1:B9"/>
  <sheetViews>
    <sheetView workbookViewId="0">
      <selection activeCell="A2" sqref="A2:B2"/>
    </sheetView>
  </sheetViews>
  <sheetFormatPr defaultColWidth="10" defaultRowHeight="13.5"/>
  <cols>
    <col min="1" max="1" width="66.625" customWidth="1"/>
    <col min="2" max="2" width="19.25" customWidth="1"/>
    <col min="3" max="3" width="9.75" customWidth="1"/>
  </cols>
  <sheetData>
    <row r="1" spans="1:2" ht="22.7" customHeight="1">
      <c r="A1" s="12" t="s">
        <v>976</v>
      </c>
      <c r="B1" s="12"/>
    </row>
    <row r="2" spans="1:2" ht="57" customHeight="1">
      <c r="A2" s="153" t="s">
        <v>1172</v>
      </c>
      <c r="B2" s="153"/>
    </row>
    <row r="3" spans="1:2" ht="21.2" customHeight="1">
      <c r="A3" s="4"/>
      <c r="B3" s="5" t="s">
        <v>48</v>
      </c>
    </row>
    <row r="4" spans="1:2" ht="34.15" customHeight="1">
      <c r="A4" s="6" t="s">
        <v>49</v>
      </c>
      <c r="B4" s="6" t="s">
        <v>50</v>
      </c>
    </row>
    <row r="5" spans="1:2" ht="34.15" customHeight="1">
      <c r="A5" s="7" t="s">
        <v>849</v>
      </c>
      <c r="B5" s="110">
        <v>352</v>
      </c>
    </row>
    <row r="6" spans="1:2" ht="34.15" customHeight="1">
      <c r="A6" s="13" t="s">
        <v>977</v>
      </c>
      <c r="B6" s="41">
        <v>132</v>
      </c>
    </row>
    <row r="7" spans="1:2" ht="34.15" customHeight="1">
      <c r="A7" s="17" t="s">
        <v>1127</v>
      </c>
      <c r="B7" s="41">
        <v>220</v>
      </c>
    </row>
    <row r="8" spans="1:2" ht="34.15" customHeight="1">
      <c r="A8" s="6" t="s">
        <v>883</v>
      </c>
      <c r="B8" s="35">
        <f>132+220</f>
        <v>352</v>
      </c>
    </row>
    <row r="9" spans="1:2" ht="27.2" customHeight="1">
      <c r="A9" s="154" t="s">
        <v>978</v>
      </c>
      <c r="B9" s="154"/>
    </row>
  </sheetData>
  <mergeCells count="2">
    <mergeCell ref="A2:B2"/>
    <mergeCell ref="A9:B9"/>
  </mergeCells>
  <phoneticPr fontId="15" type="noConversion"/>
  <conditionalFormatting sqref="A7">
    <cfRule type="duplicateValues" dxfId="0" priority="1"/>
  </conditionalFormatting>
  <pageMargins left="0.75" right="0.75" top="0.26899999380111694" bottom="0.26899999380111694" header="0" footer="0"/>
  <pageSetup paperSize="9" pageOrder="overThenDown" orientation="portrait"/>
</worksheet>
</file>

<file path=xl/worksheets/sheet17.xml><?xml version="1.0" encoding="utf-8"?>
<worksheet xmlns="http://schemas.openxmlformats.org/spreadsheetml/2006/main" xmlns:r="http://schemas.openxmlformats.org/officeDocument/2006/relationships">
  <dimension ref="A1:B14"/>
  <sheetViews>
    <sheetView workbookViewId="0">
      <selection activeCell="A2" sqref="A2:B2"/>
    </sheetView>
  </sheetViews>
  <sheetFormatPr defaultColWidth="10" defaultRowHeight="13.5"/>
  <cols>
    <col min="1" max="1" width="66.625" customWidth="1"/>
    <col min="2" max="2" width="30.75" customWidth="1"/>
    <col min="3" max="3" width="9.75" customWidth="1"/>
  </cols>
  <sheetData>
    <row r="1" spans="1:2" ht="14.25" customHeight="1">
      <c r="A1" s="12" t="s">
        <v>979</v>
      </c>
    </row>
    <row r="2" spans="1:2" ht="57" customHeight="1">
      <c r="A2" s="153" t="s">
        <v>1173</v>
      </c>
      <c r="B2" s="153"/>
    </row>
    <row r="3" spans="1:2" ht="21.2" customHeight="1">
      <c r="A3" s="15"/>
      <c r="B3" s="27" t="s">
        <v>48</v>
      </c>
    </row>
    <row r="4" spans="1:2" ht="34.15" customHeight="1">
      <c r="A4" s="28" t="s">
        <v>899</v>
      </c>
      <c r="B4" s="28" t="s">
        <v>50</v>
      </c>
    </row>
    <row r="5" spans="1:2" ht="34.15" customHeight="1">
      <c r="A5" s="29" t="s">
        <v>887</v>
      </c>
      <c r="B5" s="108">
        <v>220</v>
      </c>
    </row>
    <row r="6" spans="1:2" ht="34.15" customHeight="1">
      <c r="A6" s="29" t="s">
        <v>888</v>
      </c>
      <c r="B6" s="108">
        <v>14</v>
      </c>
    </row>
    <row r="7" spans="1:2" ht="34.15" customHeight="1">
      <c r="A7" s="29" t="s">
        <v>889</v>
      </c>
      <c r="B7" s="108">
        <v>57.1</v>
      </c>
    </row>
    <row r="8" spans="1:2" ht="34.15" customHeight="1">
      <c r="A8" s="29" t="s">
        <v>890</v>
      </c>
      <c r="B8" s="108">
        <v>14.9</v>
      </c>
    </row>
    <row r="9" spans="1:2" ht="34.15" customHeight="1">
      <c r="A9" s="29" t="s">
        <v>891</v>
      </c>
      <c r="B9" s="108">
        <v>24.1</v>
      </c>
    </row>
    <row r="10" spans="1:2" ht="34.15" customHeight="1">
      <c r="A10" s="29" t="s">
        <v>892</v>
      </c>
      <c r="B10" s="108">
        <v>7.4</v>
      </c>
    </row>
    <row r="11" spans="1:2" ht="34.15" customHeight="1">
      <c r="A11" s="29" t="s">
        <v>893</v>
      </c>
      <c r="B11" s="108">
        <v>3.3</v>
      </c>
    </row>
    <row r="12" spans="1:2" ht="34.15" customHeight="1">
      <c r="A12" s="29" t="s">
        <v>894</v>
      </c>
      <c r="B12" s="108">
        <v>11.2</v>
      </c>
    </row>
    <row r="13" spans="1:2" ht="34.15" customHeight="1">
      <c r="A13" s="28" t="s">
        <v>883</v>
      </c>
      <c r="B13" s="109">
        <v>352</v>
      </c>
    </row>
    <row r="14" spans="1:2" ht="14.25" customHeight="1">
      <c r="A14" s="154" t="s">
        <v>980</v>
      </c>
      <c r="B14" s="154"/>
    </row>
  </sheetData>
  <mergeCells count="2">
    <mergeCell ref="A2:B2"/>
    <mergeCell ref="A14:B14"/>
  </mergeCells>
  <phoneticPr fontId="15" type="noConversion"/>
  <pageMargins left="0.75" right="0.75" top="0.26899999380111694" bottom="0.26899999380111694" header="0" footer="0"/>
  <pageSetup paperSize="9" pageOrder="overThenDown" orientation="portrait"/>
</worksheet>
</file>

<file path=xl/worksheets/sheet18.xml><?xml version="1.0" encoding="utf-8"?>
<worksheet xmlns="http://schemas.openxmlformats.org/spreadsheetml/2006/main" xmlns:r="http://schemas.openxmlformats.org/officeDocument/2006/relationships">
  <dimension ref="A1:E11"/>
  <sheetViews>
    <sheetView workbookViewId="0">
      <selection activeCell="A2" sqref="A2:D2"/>
    </sheetView>
  </sheetViews>
  <sheetFormatPr defaultColWidth="9" defaultRowHeight="13.5"/>
  <cols>
    <col min="1" max="1" width="41" style="46" customWidth="1"/>
    <col min="2" max="3" width="20.5" style="56" customWidth="1"/>
    <col min="4" max="4" width="20.5" style="57" customWidth="1"/>
    <col min="5" max="5" width="20.5" style="58" customWidth="1"/>
    <col min="6" max="6" width="9.75" style="46" customWidth="1"/>
    <col min="7" max="16384" width="9" style="46"/>
  </cols>
  <sheetData>
    <row r="1" spans="1:5" ht="22.7" customHeight="1">
      <c r="A1" s="42" t="s">
        <v>981</v>
      </c>
      <c r="B1" s="43"/>
      <c r="C1" s="43"/>
      <c r="D1" s="44"/>
      <c r="E1" s="45"/>
    </row>
    <row r="2" spans="1:5" ht="57" customHeight="1">
      <c r="A2" s="165" t="s">
        <v>1174</v>
      </c>
      <c r="B2" s="166"/>
      <c r="C2" s="166"/>
      <c r="D2" s="167"/>
      <c r="E2" s="168"/>
    </row>
    <row r="3" spans="1:5" ht="22.7" customHeight="1">
      <c r="A3" s="42"/>
      <c r="B3" s="47"/>
      <c r="C3" s="47"/>
      <c r="D3" s="169" t="s">
        <v>48</v>
      </c>
      <c r="E3" s="170"/>
    </row>
    <row r="4" spans="1:5" ht="34.15" customHeight="1">
      <c r="A4" s="171" t="s">
        <v>906</v>
      </c>
      <c r="B4" s="172" t="s">
        <v>907</v>
      </c>
      <c r="C4" s="172" t="s">
        <v>1053</v>
      </c>
      <c r="D4" s="173" t="s">
        <v>909</v>
      </c>
      <c r="E4" s="174"/>
    </row>
    <row r="5" spans="1:5" ht="34.15" customHeight="1">
      <c r="A5" s="171"/>
      <c r="B5" s="172"/>
      <c r="C5" s="172"/>
      <c r="D5" s="48" t="s">
        <v>910</v>
      </c>
      <c r="E5" s="49" t="s">
        <v>911</v>
      </c>
    </row>
    <row r="6" spans="1:5" ht="34.15" customHeight="1">
      <c r="A6" s="50" t="s">
        <v>912</v>
      </c>
      <c r="B6" s="59">
        <f>B8+B9</f>
        <v>13.2</v>
      </c>
      <c r="C6" s="59">
        <f>C8+C9</f>
        <v>0</v>
      </c>
      <c r="D6" s="48">
        <f t="shared" ref="D6:D10" si="0">C6-B6</f>
        <v>-13.2</v>
      </c>
      <c r="E6" s="63">
        <f t="shared" ref="E6:E10" si="1">D6/B6</f>
        <v>-1</v>
      </c>
    </row>
    <row r="7" spans="1:5" ht="34.15" customHeight="1">
      <c r="A7" s="51" t="s">
        <v>913</v>
      </c>
      <c r="B7" s="60"/>
      <c r="C7" s="60"/>
      <c r="D7" s="61"/>
      <c r="E7" s="62"/>
    </row>
    <row r="8" spans="1:5" ht="34.15" customHeight="1">
      <c r="A8" s="51" t="s">
        <v>914</v>
      </c>
      <c r="B8" s="107">
        <v>2.2000000000000002</v>
      </c>
      <c r="C8" s="60">
        <v>0</v>
      </c>
      <c r="D8" s="61">
        <f t="shared" si="0"/>
        <v>-2.2000000000000002</v>
      </c>
      <c r="E8" s="64">
        <f t="shared" si="1"/>
        <v>-1</v>
      </c>
    </row>
    <row r="9" spans="1:5" ht="34.15" customHeight="1">
      <c r="A9" s="51" t="s">
        <v>915</v>
      </c>
      <c r="B9" s="107">
        <v>11</v>
      </c>
      <c r="C9" s="60">
        <v>0</v>
      </c>
      <c r="D9" s="61">
        <f t="shared" si="0"/>
        <v>-11</v>
      </c>
      <c r="E9" s="64">
        <f t="shared" si="1"/>
        <v>-1</v>
      </c>
    </row>
    <row r="10" spans="1:5" ht="34.15" customHeight="1">
      <c r="A10" s="51" t="s">
        <v>916</v>
      </c>
      <c r="B10" s="107">
        <v>11</v>
      </c>
      <c r="C10" s="60">
        <v>0</v>
      </c>
      <c r="D10" s="61">
        <f t="shared" si="0"/>
        <v>-11</v>
      </c>
      <c r="E10" s="64">
        <f t="shared" si="1"/>
        <v>-1</v>
      </c>
    </row>
    <row r="11" spans="1:5" ht="34.15" customHeight="1">
      <c r="A11" s="55" t="s">
        <v>917</v>
      </c>
      <c r="B11" s="52"/>
      <c r="C11" s="52"/>
      <c r="D11" s="53"/>
      <c r="E11" s="54"/>
    </row>
  </sheetData>
  <mergeCells count="6">
    <mergeCell ref="A2:E2"/>
    <mergeCell ref="D3:E3"/>
    <mergeCell ref="A4:A5"/>
    <mergeCell ref="B4:B5"/>
    <mergeCell ref="C4:C5"/>
    <mergeCell ref="D4:E4"/>
  </mergeCells>
  <phoneticPr fontId="15" type="noConversion"/>
  <pageMargins left="0.75" right="0.75" top="1" bottom="1" header="0.51180555555555596" footer="0.51180555555555596"/>
</worksheet>
</file>

<file path=xl/worksheets/sheet19.xml><?xml version="1.0" encoding="utf-8"?>
<worksheet xmlns="http://schemas.openxmlformats.org/spreadsheetml/2006/main" xmlns:r="http://schemas.openxmlformats.org/officeDocument/2006/relationships">
  <dimension ref="A1:D12"/>
  <sheetViews>
    <sheetView workbookViewId="0">
      <selection activeCell="A2" sqref="A2:D2"/>
    </sheetView>
  </sheetViews>
  <sheetFormatPr defaultColWidth="10" defaultRowHeight="13.5"/>
  <cols>
    <col min="1" max="1" width="61.5" customWidth="1"/>
    <col min="2" max="3" width="18" customWidth="1"/>
    <col min="4" max="4" width="30.75" customWidth="1"/>
    <col min="5" max="5" width="9.75" customWidth="1"/>
  </cols>
  <sheetData>
    <row r="1" spans="1:4" ht="14.25" customHeight="1">
      <c r="A1" s="66" t="s">
        <v>1056</v>
      </c>
      <c r="B1" s="20"/>
      <c r="C1" s="20"/>
      <c r="D1" s="20"/>
    </row>
    <row r="2" spans="1:4" ht="57" customHeight="1">
      <c r="A2" s="153" t="s">
        <v>1175</v>
      </c>
      <c r="B2" s="153"/>
      <c r="C2" s="153"/>
      <c r="D2" s="153"/>
    </row>
    <row r="3" spans="1:4" ht="22.7" customHeight="1">
      <c r="A3" s="122" t="s">
        <v>1149</v>
      </c>
      <c r="B3" s="141"/>
      <c r="C3" s="141"/>
      <c r="D3" s="141" t="s">
        <v>1158</v>
      </c>
    </row>
    <row r="4" spans="1:4" ht="34.15" customHeight="1">
      <c r="A4" s="124" t="s">
        <v>1135</v>
      </c>
      <c r="B4" s="124" t="s">
        <v>50</v>
      </c>
      <c r="C4" s="142" t="s">
        <v>920</v>
      </c>
      <c r="D4" s="126" t="s">
        <v>1136</v>
      </c>
    </row>
    <row r="5" spans="1:4" ht="30" customHeight="1">
      <c r="A5" s="143" t="s">
        <v>1150</v>
      </c>
      <c r="B5" s="151">
        <v>0</v>
      </c>
      <c r="C5" s="151">
        <v>1784100</v>
      </c>
      <c r="D5" s="144"/>
    </row>
    <row r="6" spans="1:4" ht="30" customHeight="1">
      <c r="A6" s="143" t="s">
        <v>1151</v>
      </c>
      <c r="B6" s="151">
        <v>2000800.0000000002</v>
      </c>
      <c r="C6" s="151">
        <v>2000800.0000000002</v>
      </c>
      <c r="D6" s="144"/>
    </row>
    <row r="7" spans="1:4" ht="30" customHeight="1" thickBot="1">
      <c r="A7" s="145" t="s">
        <v>1152</v>
      </c>
      <c r="B7" s="151">
        <v>179800</v>
      </c>
      <c r="C7" s="151">
        <v>179800</v>
      </c>
      <c r="D7" s="146"/>
    </row>
    <row r="8" spans="1:4" ht="30" customHeight="1">
      <c r="A8" s="143" t="s">
        <v>1153</v>
      </c>
      <c r="B8" s="151">
        <v>179800</v>
      </c>
      <c r="C8" s="151">
        <v>179800</v>
      </c>
      <c r="D8" s="147"/>
    </row>
    <row r="9" spans="1:4" ht="30" customHeight="1" thickBot="1">
      <c r="A9" s="145" t="s">
        <v>1154</v>
      </c>
      <c r="B9" s="151">
        <v>64200</v>
      </c>
      <c r="C9" s="151">
        <v>64200</v>
      </c>
      <c r="D9" s="146"/>
    </row>
    <row r="10" spans="1:4" ht="30" customHeight="1">
      <c r="A10" s="143" t="s">
        <v>1155</v>
      </c>
      <c r="B10" s="151">
        <v>0</v>
      </c>
      <c r="C10" s="152">
        <v>1939700</v>
      </c>
      <c r="D10" s="144"/>
    </row>
    <row r="11" spans="1:4" ht="30" customHeight="1">
      <c r="A11" s="143" t="s">
        <v>1156</v>
      </c>
      <c r="B11" s="149"/>
      <c r="C11" s="150"/>
      <c r="D11" s="148" t="s">
        <v>1146</v>
      </c>
    </row>
    <row r="12" spans="1:4" ht="30" customHeight="1">
      <c r="A12" s="143" t="s">
        <v>1157</v>
      </c>
      <c r="B12" s="149"/>
      <c r="C12" s="149"/>
      <c r="D12" s="135" t="s">
        <v>1146</v>
      </c>
    </row>
  </sheetData>
  <mergeCells count="1">
    <mergeCell ref="A2:D2"/>
  </mergeCells>
  <phoneticPr fontId="15" type="noConversion"/>
  <pageMargins left="0.75" right="0.75" top="0.26899999380111694" bottom="0.26899999380111694" header="0" footer="0"/>
  <pageSetup paperSize="9" pageOrder="overThenDown" orientation="portrait"/>
</worksheet>
</file>

<file path=xl/worksheets/sheet2.xml><?xml version="1.0" encoding="utf-8"?>
<worksheet xmlns="http://schemas.openxmlformats.org/spreadsheetml/2006/main" xmlns:r="http://schemas.openxmlformats.org/officeDocument/2006/relationships">
  <dimension ref="A1:E45"/>
  <sheetViews>
    <sheetView workbookViewId="0">
      <selection activeCell="A2" sqref="A2:B2"/>
    </sheetView>
  </sheetViews>
  <sheetFormatPr defaultColWidth="10" defaultRowHeight="13.5"/>
  <cols>
    <col min="1" max="1" width="61.5" customWidth="1"/>
    <col min="2" max="2" width="30.75" customWidth="1"/>
    <col min="3" max="3" width="9.75" customWidth="1"/>
    <col min="5" max="5" width="12.25" customWidth="1"/>
  </cols>
  <sheetData>
    <row r="1" spans="1:2" ht="14.25" customHeight="1">
      <c r="A1" s="3" t="s">
        <v>47</v>
      </c>
    </row>
    <row r="2" spans="1:2" ht="57" customHeight="1">
      <c r="A2" s="153" t="s">
        <v>1159</v>
      </c>
      <c r="B2" s="153"/>
    </row>
    <row r="3" spans="1:2" ht="22.7" customHeight="1">
      <c r="A3" s="4"/>
      <c r="B3" s="5" t="s">
        <v>48</v>
      </c>
    </row>
    <row r="4" spans="1:2" ht="34.15" customHeight="1">
      <c r="A4" s="6" t="s">
        <v>49</v>
      </c>
      <c r="B4" s="6" t="s">
        <v>50</v>
      </c>
    </row>
    <row r="5" spans="1:2" ht="34.15" customHeight="1">
      <c r="A5" s="7" t="s">
        <v>51</v>
      </c>
      <c r="B5" s="8"/>
    </row>
    <row r="6" spans="1:2" ht="34.15" customHeight="1">
      <c r="A6" s="9" t="s">
        <v>52</v>
      </c>
      <c r="B6" s="10"/>
    </row>
    <row r="7" spans="1:2" ht="34.15" customHeight="1">
      <c r="A7" s="9" t="s">
        <v>53</v>
      </c>
      <c r="B7" s="10"/>
    </row>
    <row r="8" spans="1:2" ht="34.15" customHeight="1">
      <c r="A8" s="9" t="s">
        <v>54</v>
      </c>
      <c r="B8" s="10"/>
    </row>
    <row r="9" spans="1:2" ht="34.15" customHeight="1">
      <c r="A9" s="9" t="s">
        <v>55</v>
      </c>
      <c r="B9" s="10"/>
    </row>
    <row r="10" spans="1:2" ht="34.15" customHeight="1">
      <c r="A10" s="9" t="s">
        <v>56</v>
      </c>
      <c r="B10" s="10"/>
    </row>
    <row r="11" spans="1:2" ht="34.15" customHeight="1">
      <c r="A11" s="9" t="s">
        <v>57</v>
      </c>
      <c r="B11" s="10"/>
    </row>
    <row r="12" spans="1:2" ht="34.15" customHeight="1">
      <c r="A12" s="9" t="s">
        <v>58</v>
      </c>
      <c r="B12" s="10"/>
    </row>
    <row r="13" spans="1:2" ht="34.15" customHeight="1">
      <c r="A13" s="9" t="s">
        <v>59</v>
      </c>
      <c r="B13" s="10"/>
    </row>
    <row r="14" spans="1:2" ht="34.15" customHeight="1">
      <c r="A14" s="9" t="s">
        <v>60</v>
      </c>
      <c r="B14" s="10"/>
    </row>
    <row r="15" spans="1:2" ht="34.15" customHeight="1">
      <c r="A15" s="9" t="s">
        <v>61</v>
      </c>
      <c r="B15" s="10"/>
    </row>
    <row r="16" spans="1:2" ht="34.15" customHeight="1">
      <c r="A16" s="9" t="s">
        <v>62</v>
      </c>
      <c r="B16" s="10"/>
    </row>
    <row r="17" spans="1:2" ht="34.15" customHeight="1">
      <c r="A17" s="9" t="s">
        <v>63</v>
      </c>
      <c r="B17" s="10"/>
    </row>
    <row r="18" spans="1:2" ht="34.15" customHeight="1">
      <c r="A18" s="9" t="s">
        <v>64</v>
      </c>
      <c r="B18" s="10"/>
    </row>
    <row r="19" spans="1:2" ht="34.15" customHeight="1">
      <c r="A19" s="9" t="s">
        <v>65</v>
      </c>
      <c r="B19" s="10"/>
    </row>
    <row r="20" spans="1:2" ht="34.15" customHeight="1">
      <c r="A20" s="9" t="s">
        <v>66</v>
      </c>
      <c r="B20" s="10"/>
    </row>
    <row r="21" spans="1:2" ht="34.15" customHeight="1">
      <c r="A21" s="7" t="s">
        <v>67</v>
      </c>
      <c r="B21" s="8">
        <v>76068</v>
      </c>
    </row>
    <row r="22" spans="1:2" ht="34.15" customHeight="1">
      <c r="A22" s="9" t="s">
        <v>68</v>
      </c>
      <c r="B22" s="10">
        <v>14020</v>
      </c>
    </row>
    <row r="23" spans="1:2" ht="34.15" customHeight="1">
      <c r="A23" s="9" t="s">
        <v>69</v>
      </c>
      <c r="B23" s="10">
        <v>26715</v>
      </c>
    </row>
    <row r="24" spans="1:2" ht="34.15" customHeight="1">
      <c r="A24" s="9" t="s">
        <v>70</v>
      </c>
      <c r="B24" s="10">
        <v>5751</v>
      </c>
    </row>
    <row r="25" spans="1:2" ht="34.15" customHeight="1">
      <c r="A25" s="9" t="s">
        <v>71</v>
      </c>
      <c r="B25" s="10"/>
    </row>
    <row r="26" spans="1:2" ht="34.15" customHeight="1">
      <c r="A26" s="9" t="s">
        <v>72</v>
      </c>
      <c r="B26" s="10">
        <v>23851</v>
      </c>
    </row>
    <row r="27" spans="1:2" ht="34.15" customHeight="1">
      <c r="A27" s="9" t="s">
        <v>73</v>
      </c>
      <c r="B27" s="10"/>
    </row>
    <row r="28" spans="1:2" ht="34.15" customHeight="1">
      <c r="A28" s="9" t="s">
        <v>74</v>
      </c>
      <c r="B28" s="10">
        <v>5471</v>
      </c>
    </row>
    <row r="29" spans="1:2" ht="34.15" customHeight="1">
      <c r="A29" s="9" t="s">
        <v>75</v>
      </c>
      <c r="B29" s="10">
        <v>260</v>
      </c>
    </row>
    <row r="30" spans="1:2" ht="34.15" customHeight="1">
      <c r="A30" s="68" t="s">
        <v>76</v>
      </c>
      <c r="B30" s="69">
        <v>76068</v>
      </c>
    </row>
    <row r="31" spans="1:2" ht="34.15" customHeight="1">
      <c r="A31" s="71" t="s">
        <v>77</v>
      </c>
      <c r="B31" s="72"/>
    </row>
    <row r="32" spans="1:2" ht="34.15" customHeight="1">
      <c r="A32" s="71" t="s">
        <v>78</v>
      </c>
      <c r="B32" s="72">
        <f>+B33+B34+B36+B37+B40</f>
        <v>529804.98</v>
      </c>
    </row>
    <row r="33" spans="1:5" ht="34.15" customHeight="1">
      <c r="A33" s="73" t="s">
        <v>1064</v>
      </c>
      <c r="B33" s="76">
        <v>7109</v>
      </c>
    </row>
    <row r="34" spans="1:5" ht="34.15" customHeight="1">
      <c r="A34" s="74" t="s">
        <v>79</v>
      </c>
      <c r="B34" s="80">
        <v>174446</v>
      </c>
      <c r="C34">
        <v>31932.5</v>
      </c>
      <c r="D34">
        <v>123160.16</v>
      </c>
      <c r="E34" s="10">
        <v>163974.87</v>
      </c>
    </row>
    <row r="35" spans="1:5" ht="34.15" customHeight="1">
      <c r="A35" s="74" t="s">
        <v>80</v>
      </c>
      <c r="B35" s="80"/>
      <c r="C35">
        <v>1358</v>
      </c>
      <c r="D35">
        <v>4017</v>
      </c>
      <c r="E35" s="10">
        <v>5434</v>
      </c>
    </row>
    <row r="36" spans="1:5" ht="34.15" customHeight="1">
      <c r="A36" s="73" t="s">
        <v>1065</v>
      </c>
      <c r="B36" s="81">
        <v>160467.66</v>
      </c>
    </row>
    <row r="37" spans="1:5" ht="34.15" customHeight="1">
      <c r="A37" s="74" t="s">
        <v>81</v>
      </c>
      <c r="B37" s="77">
        <v>126890.82</v>
      </c>
    </row>
    <row r="38" spans="1:5" ht="34.15" customHeight="1">
      <c r="A38" s="70" t="s">
        <v>82</v>
      </c>
      <c r="B38" s="78"/>
    </row>
    <row r="39" spans="1:5" ht="34.15" customHeight="1">
      <c r="A39" s="9" t="s">
        <v>83</v>
      </c>
      <c r="B39" s="79"/>
    </row>
    <row r="40" spans="1:5" ht="34.15" customHeight="1">
      <c r="A40" s="9" t="s">
        <v>84</v>
      </c>
      <c r="B40" s="82">
        <v>60891.5</v>
      </c>
    </row>
    <row r="41" spans="1:5" ht="34.15" customHeight="1">
      <c r="A41" s="9" t="s">
        <v>85</v>
      </c>
      <c r="B41" s="10"/>
    </row>
    <row r="42" spans="1:5" ht="34.15" customHeight="1">
      <c r="A42" s="9" t="s">
        <v>86</v>
      </c>
      <c r="B42" s="10"/>
    </row>
    <row r="43" spans="1:5" ht="34.15" customHeight="1">
      <c r="A43" s="9" t="s">
        <v>87</v>
      </c>
      <c r="B43" s="10"/>
    </row>
    <row r="44" spans="1:5" ht="34.15" customHeight="1">
      <c r="A44" s="6" t="s">
        <v>88</v>
      </c>
      <c r="B44" s="34">
        <f>+B30+B32</f>
        <v>605872.98</v>
      </c>
    </row>
    <row r="45" spans="1:5" ht="54.2" customHeight="1">
      <c r="A45" s="154" t="s">
        <v>89</v>
      </c>
      <c r="B45" s="154"/>
    </row>
  </sheetData>
  <mergeCells count="2">
    <mergeCell ref="A2:B2"/>
    <mergeCell ref="A45:B45"/>
  </mergeCells>
  <phoneticPr fontId="15" type="noConversion"/>
  <pageMargins left="0.75" right="0.75" top="0.26899999380111694" bottom="0.26899999380111694" header="0" footer="0"/>
  <pageSetup paperSize="9" pageOrder="overThenDown" orientation="portrait"/>
</worksheet>
</file>

<file path=xl/worksheets/sheet20.xml><?xml version="1.0" encoding="utf-8"?>
<worksheet xmlns="http://schemas.openxmlformats.org/spreadsheetml/2006/main" xmlns:r="http://schemas.openxmlformats.org/officeDocument/2006/relationships">
  <dimension ref="A1:B17"/>
  <sheetViews>
    <sheetView workbookViewId="0">
      <selection activeCell="A2" sqref="A2:B2"/>
    </sheetView>
  </sheetViews>
  <sheetFormatPr defaultColWidth="10" defaultRowHeight="13.5"/>
  <cols>
    <col min="1" max="1" width="61.5" customWidth="1"/>
    <col min="2" max="2" width="20.5" customWidth="1"/>
    <col min="3" max="3" width="9.75" customWidth="1"/>
  </cols>
  <sheetData>
    <row r="1" spans="1:2" ht="22.7" customHeight="1">
      <c r="A1" s="66" t="s">
        <v>1057</v>
      </c>
      <c r="B1" s="3"/>
    </row>
    <row r="2" spans="1:2" ht="57" customHeight="1">
      <c r="A2" s="153" t="s">
        <v>1176</v>
      </c>
      <c r="B2" s="153"/>
    </row>
    <row r="3" spans="1:2" ht="22.7" customHeight="1">
      <c r="A3" s="25"/>
      <c r="B3" s="1" t="s">
        <v>48</v>
      </c>
    </row>
    <row r="4" spans="1:2" ht="34.15" customHeight="1">
      <c r="A4" s="164" t="s">
        <v>982</v>
      </c>
      <c r="B4" s="164"/>
    </row>
    <row r="5" spans="1:2" ht="34.15" customHeight="1">
      <c r="A5" s="6" t="s">
        <v>983</v>
      </c>
      <c r="B5" s="6" t="s">
        <v>908</v>
      </c>
    </row>
    <row r="6" spans="1:2" ht="34.15" customHeight="1">
      <c r="A6" s="13" t="s">
        <v>984</v>
      </c>
      <c r="B6" s="10">
        <v>2005</v>
      </c>
    </row>
    <row r="7" spans="1:2" ht="34.15" customHeight="1">
      <c r="A7" s="13" t="s">
        <v>985</v>
      </c>
      <c r="B7" s="10"/>
    </row>
    <row r="8" spans="1:2" ht="34.15" customHeight="1">
      <c r="A8" s="13" t="s">
        <v>986</v>
      </c>
      <c r="B8" s="10">
        <v>1500</v>
      </c>
    </row>
    <row r="9" spans="1:2" ht="34.15" customHeight="1">
      <c r="A9" s="13" t="s">
        <v>987</v>
      </c>
      <c r="B9" s="10"/>
    </row>
    <row r="10" spans="1:2" ht="34.15" customHeight="1">
      <c r="A10" s="13" t="s">
        <v>988</v>
      </c>
      <c r="B10" s="10">
        <v>1500</v>
      </c>
    </row>
    <row r="11" spans="1:2" ht="34.15" customHeight="1">
      <c r="A11" s="13"/>
      <c r="B11" s="10" t="s">
        <v>0</v>
      </c>
    </row>
    <row r="12" spans="1:2" ht="34.15" customHeight="1">
      <c r="A12" s="13"/>
      <c r="B12" s="10" t="s">
        <v>0</v>
      </c>
    </row>
    <row r="13" spans="1:2" ht="34.15" customHeight="1">
      <c r="A13" s="6" t="s">
        <v>989</v>
      </c>
      <c r="B13" s="11">
        <f>+SUM(B6:B10)</f>
        <v>5005</v>
      </c>
    </row>
    <row r="14" spans="1:2" ht="34.15" customHeight="1">
      <c r="A14" s="13" t="s">
        <v>990</v>
      </c>
      <c r="B14" s="10"/>
    </row>
    <row r="15" spans="1:2" ht="34.15" customHeight="1">
      <c r="A15" s="13"/>
      <c r="B15" s="10" t="s">
        <v>0</v>
      </c>
    </row>
    <row r="16" spans="1:2" ht="34.15" customHeight="1">
      <c r="A16" s="6" t="s">
        <v>991</v>
      </c>
      <c r="B16" s="11">
        <f>+B13</f>
        <v>5005</v>
      </c>
    </row>
    <row r="17" spans="1:2" ht="40.700000000000003" customHeight="1">
      <c r="A17" s="154" t="s">
        <v>992</v>
      </c>
      <c r="B17" s="154"/>
    </row>
  </sheetData>
  <mergeCells count="3">
    <mergeCell ref="A2:B2"/>
    <mergeCell ref="A4:B4"/>
    <mergeCell ref="A17:B17"/>
  </mergeCells>
  <phoneticPr fontId="15" type="noConversion"/>
  <pageMargins left="0.75" right="0.75" top="0.26899999380111694" bottom="0.26899999380111694" header="0" footer="0"/>
  <pageSetup paperSize="9" pageOrder="overThenDown" orientation="portrait"/>
</worksheet>
</file>

<file path=xl/worksheets/sheet21.xml><?xml version="1.0" encoding="utf-8"?>
<worksheet xmlns="http://schemas.openxmlformats.org/spreadsheetml/2006/main" xmlns:r="http://schemas.openxmlformats.org/officeDocument/2006/relationships">
  <dimension ref="A1:B17"/>
  <sheetViews>
    <sheetView workbookViewId="0">
      <selection activeCell="A2" sqref="A2:B2"/>
    </sheetView>
  </sheetViews>
  <sheetFormatPr defaultColWidth="10" defaultRowHeight="13.5"/>
  <cols>
    <col min="1" max="1" width="61.5" customWidth="1"/>
    <col min="2" max="2" width="20.5" customWidth="1"/>
    <col min="3" max="3" width="9.75" customWidth="1"/>
  </cols>
  <sheetData>
    <row r="1" spans="1:2" ht="14.25" customHeight="1">
      <c r="A1" s="66" t="s">
        <v>1058</v>
      </c>
      <c r="B1" s="20"/>
    </row>
    <row r="2" spans="1:2" ht="57" customHeight="1">
      <c r="A2" s="153" t="s">
        <v>1177</v>
      </c>
      <c r="B2" s="153"/>
    </row>
    <row r="3" spans="1:2" ht="22.7" customHeight="1">
      <c r="A3" s="25"/>
      <c r="B3" s="1" t="s">
        <v>48</v>
      </c>
    </row>
    <row r="4" spans="1:2" ht="34.15" customHeight="1">
      <c r="A4" s="164" t="s">
        <v>993</v>
      </c>
      <c r="B4" s="164"/>
    </row>
    <row r="5" spans="1:2" ht="34.15" customHeight="1">
      <c r="A5" s="6" t="s">
        <v>983</v>
      </c>
      <c r="B5" s="6" t="s">
        <v>908</v>
      </c>
    </row>
    <row r="6" spans="1:2" ht="34.15" customHeight="1">
      <c r="A6" s="13" t="s">
        <v>994</v>
      </c>
      <c r="B6" s="10"/>
    </row>
    <row r="7" spans="1:2" ht="34.15" customHeight="1">
      <c r="A7" s="13" t="s">
        <v>995</v>
      </c>
      <c r="B7" s="10">
        <v>4000</v>
      </c>
    </row>
    <row r="8" spans="1:2" ht="34.15" customHeight="1">
      <c r="A8" s="13" t="s">
        <v>996</v>
      </c>
      <c r="B8" s="10"/>
    </row>
    <row r="9" spans="1:2" ht="34.15" customHeight="1">
      <c r="A9" s="13" t="s">
        <v>997</v>
      </c>
      <c r="B9" s="10"/>
    </row>
    <row r="10" spans="1:2" ht="34.15" customHeight="1">
      <c r="A10" s="13" t="s">
        <v>998</v>
      </c>
      <c r="B10" s="10">
        <v>1005</v>
      </c>
    </row>
    <row r="11" spans="1:2" ht="34.15" customHeight="1">
      <c r="A11" s="13" t="s">
        <v>999</v>
      </c>
      <c r="B11" s="10"/>
    </row>
    <row r="12" spans="1:2" ht="34.15" customHeight="1">
      <c r="A12" s="13"/>
      <c r="B12" s="10" t="s">
        <v>0</v>
      </c>
    </row>
    <row r="13" spans="1:2" ht="34.15" customHeight="1">
      <c r="A13" s="6" t="s">
        <v>1000</v>
      </c>
      <c r="B13" s="11">
        <v>5005</v>
      </c>
    </row>
    <row r="14" spans="1:2" ht="34.15" customHeight="1">
      <c r="A14" s="13" t="s">
        <v>1001</v>
      </c>
      <c r="B14" s="10"/>
    </row>
    <row r="15" spans="1:2" ht="34.15" customHeight="1">
      <c r="A15" s="13"/>
      <c r="B15" s="10" t="s">
        <v>0</v>
      </c>
    </row>
    <row r="16" spans="1:2" ht="34.15" customHeight="1">
      <c r="A16" s="6" t="s">
        <v>1002</v>
      </c>
      <c r="B16" s="11">
        <v>5005</v>
      </c>
    </row>
    <row r="17" spans="1:2" ht="40.700000000000003" customHeight="1">
      <c r="A17" s="154" t="s">
        <v>1003</v>
      </c>
      <c r="B17" s="154"/>
    </row>
  </sheetData>
  <mergeCells count="3">
    <mergeCell ref="A2:B2"/>
    <mergeCell ref="A4:B4"/>
    <mergeCell ref="A17:B17"/>
  </mergeCells>
  <phoneticPr fontId="15" type="noConversion"/>
  <pageMargins left="0.75" right="0.75" top="0.26899999380111694" bottom="0.26899999380111694" header="0" footer="0"/>
  <pageSetup paperSize="9" pageOrder="overThenDown" orientation="portrait"/>
</worksheet>
</file>

<file path=xl/worksheets/sheet22.xml><?xml version="1.0" encoding="utf-8"?>
<worksheet xmlns="http://schemas.openxmlformats.org/spreadsheetml/2006/main" xmlns:r="http://schemas.openxmlformats.org/officeDocument/2006/relationships">
  <dimension ref="A1:F9"/>
  <sheetViews>
    <sheetView workbookViewId="0">
      <selection activeCell="D19" sqref="D19"/>
    </sheetView>
  </sheetViews>
  <sheetFormatPr defaultColWidth="10" defaultRowHeight="13.5"/>
  <cols>
    <col min="1" max="1" width="20.5" customWidth="1"/>
    <col min="2" max="2" width="41" customWidth="1"/>
    <col min="3" max="6" width="16.375" customWidth="1"/>
    <col min="7" max="7" width="9.75" customWidth="1"/>
  </cols>
  <sheetData>
    <row r="1" spans="1:6" ht="22.7" customHeight="1">
      <c r="A1" s="66" t="s">
        <v>1059</v>
      </c>
      <c r="B1" s="20"/>
      <c r="C1" s="20"/>
      <c r="D1" s="20"/>
      <c r="E1" s="20"/>
      <c r="F1" s="20"/>
    </row>
    <row r="2" spans="1:6" ht="57" customHeight="1">
      <c r="A2" s="153" t="s">
        <v>1178</v>
      </c>
      <c r="B2" s="153"/>
      <c r="C2" s="153"/>
      <c r="D2" s="153"/>
      <c r="E2" s="153"/>
      <c r="F2" s="153"/>
    </row>
    <row r="3" spans="1:6" ht="22.7" customHeight="1">
      <c r="A3" s="3"/>
      <c r="B3" s="3"/>
      <c r="C3" s="3"/>
      <c r="D3" s="3"/>
      <c r="E3" s="3"/>
      <c r="F3" s="1" t="s">
        <v>48</v>
      </c>
    </row>
    <row r="4" spans="1:6" ht="34.15" customHeight="1">
      <c r="A4" s="164" t="s">
        <v>132</v>
      </c>
      <c r="B4" s="164" t="s">
        <v>1004</v>
      </c>
      <c r="C4" s="164" t="s">
        <v>908</v>
      </c>
      <c r="D4" s="164"/>
      <c r="E4" s="164"/>
      <c r="F4" s="164"/>
    </row>
    <row r="5" spans="1:6" ht="34.15" customHeight="1">
      <c r="A5" s="164"/>
      <c r="B5" s="164"/>
      <c r="C5" s="6" t="s">
        <v>883</v>
      </c>
      <c r="D5" s="6" t="s">
        <v>1005</v>
      </c>
      <c r="E5" s="6" t="s">
        <v>1006</v>
      </c>
      <c r="F5" s="6" t="s">
        <v>827</v>
      </c>
    </row>
    <row r="6" spans="1:6" s="112" customFormat="1" ht="41.1" customHeight="1">
      <c r="A6" s="111">
        <v>2230299</v>
      </c>
      <c r="B6" s="111" t="s">
        <v>1128</v>
      </c>
      <c r="C6" s="111">
        <v>4000</v>
      </c>
      <c r="D6" s="111">
        <v>4000</v>
      </c>
      <c r="E6" s="111"/>
      <c r="F6" s="111"/>
    </row>
    <row r="7" spans="1:6" s="112" customFormat="1" ht="41.1" customHeight="1">
      <c r="A7" s="111">
        <v>2239999</v>
      </c>
      <c r="B7" s="111" t="s">
        <v>1129</v>
      </c>
      <c r="C7" s="111">
        <v>1005</v>
      </c>
      <c r="D7" s="111">
        <v>1005</v>
      </c>
      <c r="E7" s="111"/>
      <c r="F7" s="111"/>
    </row>
    <row r="8" spans="1:6" ht="34.15" customHeight="1">
      <c r="A8" s="164" t="s">
        <v>1007</v>
      </c>
      <c r="B8" s="164"/>
      <c r="C8" s="35">
        <f>+C6+C7</f>
        <v>5005</v>
      </c>
      <c r="D8" s="35">
        <f>+D6+D7</f>
        <v>5005</v>
      </c>
      <c r="E8" s="11"/>
      <c r="F8" s="11"/>
    </row>
    <row r="9" spans="1:6" ht="27.2" customHeight="1">
      <c r="A9" s="154" t="s">
        <v>1008</v>
      </c>
      <c r="B9" s="154"/>
      <c r="C9" s="154"/>
      <c r="D9" s="154"/>
      <c r="E9" s="154"/>
      <c r="F9" s="154"/>
    </row>
  </sheetData>
  <mergeCells count="6">
    <mergeCell ref="A9:F9"/>
    <mergeCell ref="A2:F2"/>
    <mergeCell ref="A4:A5"/>
    <mergeCell ref="B4:B5"/>
    <mergeCell ref="C4:F4"/>
    <mergeCell ref="A8:B8"/>
  </mergeCells>
  <phoneticPr fontId="15" type="noConversion"/>
  <pageMargins left="0.75" right="0.75" top="0.26899999380111694" bottom="0.26899999380111694" header="0" footer="0"/>
  <pageSetup paperSize="9" pageOrder="overThenDown" orientation="portrait"/>
</worksheet>
</file>

<file path=xl/worksheets/sheet23.xml><?xml version="1.0" encoding="utf-8"?>
<worksheet xmlns="http://schemas.openxmlformats.org/spreadsheetml/2006/main" xmlns:r="http://schemas.openxmlformats.org/officeDocument/2006/relationships">
  <dimension ref="A1:B43"/>
  <sheetViews>
    <sheetView topLeftCell="A31" workbookViewId="0">
      <selection activeCell="C46" sqref="C46"/>
    </sheetView>
  </sheetViews>
  <sheetFormatPr defaultColWidth="10" defaultRowHeight="13.5"/>
  <cols>
    <col min="1" max="1" width="51.25" customWidth="1"/>
    <col min="2" max="2" width="26.625" customWidth="1"/>
    <col min="3" max="3" width="9.75" customWidth="1"/>
  </cols>
  <sheetData>
    <row r="1" spans="1:2" ht="22.7" customHeight="1">
      <c r="A1" s="67" t="s">
        <v>1060</v>
      </c>
      <c r="B1" s="20"/>
    </row>
    <row r="2" spans="1:2" ht="57" customHeight="1">
      <c r="A2" s="153" t="s">
        <v>1179</v>
      </c>
      <c r="B2" s="153"/>
    </row>
    <row r="3" spans="1:2" ht="22.7" customHeight="1">
      <c r="A3" s="3"/>
      <c r="B3" s="1" t="s">
        <v>48</v>
      </c>
    </row>
    <row r="4" spans="1:2" ht="34.15" customHeight="1">
      <c r="A4" s="6" t="s">
        <v>906</v>
      </c>
      <c r="B4" s="6" t="s">
        <v>908</v>
      </c>
    </row>
    <row r="5" spans="1:2" ht="34.15" customHeight="1">
      <c r="A5" s="7" t="s">
        <v>1009</v>
      </c>
      <c r="B5" s="10"/>
    </row>
    <row r="6" spans="1:2" ht="34.15" customHeight="1">
      <c r="A6" s="30" t="s">
        <v>1010</v>
      </c>
      <c r="B6" s="10"/>
    </row>
    <row r="7" spans="1:2" ht="34.15" customHeight="1">
      <c r="A7" s="31" t="s">
        <v>1011</v>
      </c>
      <c r="B7" s="10"/>
    </row>
    <row r="8" spans="1:2" ht="34.15" customHeight="1">
      <c r="A8" s="31" t="s">
        <v>1012</v>
      </c>
      <c r="B8" s="10"/>
    </row>
    <row r="9" spans="1:2" ht="34.15" customHeight="1">
      <c r="A9" s="31" t="s">
        <v>1013</v>
      </c>
      <c r="B9" s="10"/>
    </row>
    <row r="10" spans="1:2" ht="34.15" customHeight="1">
      <c r="A10" s="31" t="s">
        <v>1014</v>
      </c>
      <c r="B10" s="10"/>
    </row>
    <row r="11" spans="1:2" ht="34.15" customHeight="1">
      <c r="A11" s="7" t="s">
        <v>1015</v>
      </c>
      <c r="B11" s="33"/>
    </row>
    <row r="12" spans="1:2" ht="34.15" customHeight="1">
      <c r="A12" s="30" t="s">
        <v>1010</v>
      </c>
      <c r="B12" s="33"/>
    </row>
    <row r="13" spans="1:2" ht="34.15" customHeight="1">
      <c r="A13" s="31" t="s">
        <v>1011</v>
      </c>
      <c r="B13" s="33"/>
    </row>
    <row r="14" spans="1:2" ht="34.15" customHeight="1">
      <c r="A14" s="31" t="s">
        <v>1012</v>
      </c>
      <c r="B14" s="33"/>
    </row>
    <row r="15" spans="1:2" ht="34.15" customHeight="1">
      <c r="A15" s="31" t="s">
        <v>81</v>
      </c>
      <c r="B15" s="33"/>
    </row>
    <row r="16" spans="1:2" ht="34.15" customHeight="1">
      <c r="A16" s="7" t="s">
        <v>1016</v>
      </c>
      <c r="B16" s="84">
        <v>123383.65667700001</v>
      </c>
    </row>
    <row r="17" spans="1:2" ht="34.15" customHeight="1">
      <c r="A17" s="30" t="s">
        <v>1010</v>
      </c>
      <c r="B17" s="33">
        <v>120685.78503699999</v>
      </c>
    </row>
    <row r="18" spans="1:2" ht="34.15" customHeight="1">
      <c r="A18" s="31" t="s">
        <v>1011</v>
      </c>
      <c r="B18" s="33">
        <v>165.89591999999999</v>
      </c>
    </row>
    <row r="19" spans="1:2" ht="34.15" customHeight="1">
      <c r="A19" s="31" t="s">
        <v>1012</v>
      </c>
      <c r="B19" s="33">
        <v>2104.5044200000002</v>
      </c>
    </row>
    <row r="20" spans="1:2" ht="34.15" customHeight="1">
      <c r="A20" s="31" t="s">
        <v>1014</v>
      </c>
      <c r="B20" s="33">
        <v>427.47129999999999</v>
      </c>
    </row>
    <row r="21" spans="1:2" ht="34.15" customHeight="1">
      <c r="A21" s="7" t="s">
        <v>1017</v>
      </c>
      <c r="B21" s="84">
        <v>7028.7586570000003</v>
      </c>
    </row>
    <row r="22" spans="1:2" ht="34.15" customHeight="1">
      <c r="A22" s="30" t="s">
        <v>1010</v>
      </c>
      <c r="B22" s="33">
        <v>6966.6548940000002</v>
      </c>
    </row>
    <row r="23" spans="1:2" ht="34.15" customHeight="1">
      <c r="A23" s="31" t="s">
        <v>1011</v>
      </c>
      <c r="B23" s="33"/>
    </row>
    <row r="24" spans="1:2" ht="34.15" customHeight="1">
      <c r="A24" s="31" t="s">
        <v>1012</v>
      </c>
      <c r="B24" s="33">
        <v>62.103763000000001</v>
      </c>
    </row>
    <row r="25" spans="1:2" ht="34.15" customHeight="1">
      <c r="A25" s="31" t="s">
        <v>81</v>
      </c>
      <c r="B25" s="33"/>
    </row>
    <row r="26" spans="1:2" ht="34.15" customHeight="1">
      <c r="A26" s="7" t="s">
        <v>1018</v>
      </c>
      <c r="B26" s="33">
        <v>0</v>
      </c>
    </row>
    <row r="27" spans="1:2" ht="34.15" customHeight="1">
      <c r="A27" s="7" t="s">
        <v>1019</v>
      </c>
      <c r="B27" s="84">
        <f>77726.580856+21</f>
        <v>77747.580856</v>
      </c>
    </row>
    <row r="28" spans="1:2" ht="34.15" customHeight="1">
      <c r="A28" s="30" t="s">
        <v>1010</v>
      </c>
      <c r="B28" s="33">
        <v>30050.941787</v>
      </c>
    </row>
    <row r="29" spans="1:2" ht="34.15" customHeight="1">
      <c r="A29" s="31" t="s">
        <v>1011</v>
      </c>
      <c r="B29" s="33">
        <v>47038.079068999999</v>
      </c>
    </row>
    <row r="30" spans="1:2" ht="34.15" customHeight="1">
      <c r="A30" s="31" t="s">
        <v>1012</v>
      </c>
      <c r="B30" s="33">
        <v>37.56</v>
      </c>
    </row>
    <row r="31" spans="1:2" ht="34.15" customHeight="1">
      <c r="A31" s="31" t="s">
        <v>1020</v>
      </c>
      <c r="B31" s="33"/>
    </row>
    <row r="32" spans="1:2" ht="34.15" customHeight="1">
      <c r="A32" s="31" t="s">
        <v>1014</v>
      </c>
      <c r="B32" s="33">
        <v>600</v>
      </c>
    </row>
    <row r="33" spans="1:2" ht="34.15" customHeight="1">
      <c r="A33" s="7" t="s">
        <v>1021</v>
      </c>
      <c r="B33" s="84">
        <v>126462.5287</v>
      </c>
    </row>
    <row r="34" spans="1:2" ht="34.15" customHeight="1">
      <c r="A34" s="7" t="s">
        <v>1022</v>
      </c>
      <c r="B34" s="84">
        <v>0</v>
      </c>
    </row>
    <row r="35" spans="1:2" ht="34.15" customHeight="1">
      <c r="A35" s="7" t="s">
        <v>1023</v>
      </c>
      <c r="B35" s="84">
        <v>0</v>
      </c>
    </row>
    <row r="36" spans="1:2" ht="34.15" customHeight="1">
      <c r="A36" s="7" t="s">
        <v>1024</v>
      </c>
      <c r="B36" s="84">
        <f>+B33+B27+B21+B16</f>
        <v>334622.52489</v>
      </c>
    </row>
    <row r="37" spans="1:2" ht="34.15" customHeight="1">
      <c r="A37" s="30" t="s">
        <v>1010</v>
      </c>
      <c r="B37" s="84">
        <v>204652.201718</v>
      </c>
    </row>
    <row r="38" spans="1:2" ht="34.15" customHeight="1">
      <c r="A38" s="31" t="s">
        <v>1011</v>
      </c>
      <c r="B38" s="84">
        <v>125931.434989</v>
      </c>
    </row>
    <row r="39" spans="1:2" ht="34.15" customHeight="1">
      <c r="A39" s="31" t="s">
        <v>1012</v>
      </c>
      <c r="B39" s="84">
        <v>2990.4181830000002</v>
      </c>
    </row>
    <row r="40" spans="1:2" ht="34.15" customHeight="1">
      <c r="A40" s="31" t="s">
        <v>1013</v>
      </c>
      <c r="B40" s="84"/>
    </row>
    <row r="41" spans="1:2" ht="34.15" customHeight="1">
      <c r="A41" s="31" t="s">
        <v>81</v>
      </c>
      <c r="B41" s="84"/>
    </row>
    <row r="42" spans="1:2" ht="34.15" customHeight="1">
      <c r="A42" s="31" t="s">
        <v>1014</v>
      </c>
      <c r="B42" s="84">
        <f>1027.4713+21</f>
        <v>1048.4712999999999</v>
      </c>
    </row>
    <row r="43" spans="1:2" ht="40.700000000000003" customHeight="1">
      <c r="A43" s="154" t="s">
        <v>1025</v>
      </c>
      <c r="B43" s="154"/>
    </row>
  </sheetData>
  <mergeCells count="2">
    <mergeCell ref="A2:B2"/>
    <mergeCell ref="A43:B43"/>
  </mergeCells>
  <phoneticPr fontId="15" type="noConversion"/>
  <pageMargins left="0.75" right="0.75" top="0.26899999380111694" bottom="0.26899999380111694" header="0" footer="0"/>
  <pageSetup paperSize="9" pageOrder="overThenDown" orientation="portrait"/>
</worksheet>
</file>

<file path=xl/worksheets/sheet24.xml><?xml version="1.0" encoding="utf-8"?>
<worksheet xmlns="http://schemas.openxmlformats.org/spreadsheetml/2006/main" xmlns:r="http://schemas.openxmlformats.org/officeDocument/2006/relationships">
  <dimension ref="A1:C32"/>
  <sheetViews>
    <sheetView topLeftCell="A22" workbookViewId="0">
      <selection activeCell="B28" sqref="B28:B31"/>
    </sheetView>
  </sheetViews>
  <sheetFormatPr defaultColWidth="10" defaultRowHeight="13.5"/>
  <cols>
    <col min="1" max="1" width="64.125" customWidth="1"/>
    <col min="2" max="2" width="29.875" customWidth="1"/>
    <col min="3" max="3" width="9.75" customWidth="1"/>
  </cols>
  <sheetData>
    <row r="1" spans="1:3" ht="22.7" customHeight="1">
      <c r="A1" s="66" t="s">
        <v>1061</v>
      </c>
      <c r="B1" s="3"/>
    </row>
    <row r="2" spans="1:3" ht="57" customHeight="1">
      <c r="A2" s="153" t="s">
        <v>1180</v>
      </c>
      <c r="B2" s="153"/>
    </row>
    <row r="3" spans="1:3" ht="22.7" customHeight="1">
      <c r="A3" s="3"/>
      <c r="B3" s="1" t="s">
        <v>48</v>
      </c>
    </row>
    <row r="4" spans="1:3" ht="34.15" customHeight="1">
      <c r="A4" s="6" t="s">
        <v>906</v>
      </c>
      <c r="B4" s="6" t="s">
        <v>908</v>
      </c>
    </row>
    <row r="5" spans="1:3" ht="34.15" customHeight="1">
      <c r="A5" s="7" t="s">
        <v>1026</v>
      </c>
      <c r="B5" s="10"/>
    </row>
    <row r="6" spans="1:3" ht="34.15" customHeight="1">
      <c r="A6" s="30" t="s">
        <v>1027</v>
      </c>
      <c r="B6" s="10"/>
    </row>
    <row r="7" spans="1:3" ht="34.15" customHeight="1">
      <c r="A7" s="31" t="s">
        <v>1028</v>
      </c>
      <c r="B7" s="10"/>
    </row>
    <row r="8" spans="1:3" ht="34.15" customHeight="1">
      <c r="A8" s="31" t="s">
        <v>1029</v>
      </c>
      <c r="B8" s="10"/>
    </row>
    <row r="9" spans="1:3" ht="34.15" customHeight="1">
      <c r="A9" s="31" t="s">
        <v>1030</v>
      </c>
      <c r="B9" s="10" t="s">
        <v>0</v>
      </c>
    </row>
    <row r="10" spans="1:3" ht="34.15" customHeight="1">
      <c r="A10" s="31" t="s">
        <v>1031</v>
      </c>
      <c r="B10" s="10"/>
    </row>
    <row r="11" spans="1:3" ht="34.15" customHeight="1">
      <c r="A11" s="7" t="s">
        <v>1032</v>
      </c>
      <c r="B11" s="10"/>
    </row>
    <row r="12" spans="1:3" ht="34.15" customHeight="1">
      <c r="A12" s="30" t="s">
        <v>1033</v>
      </c>
      <c r="B12" s="10"/>
    </row>
    <row r="13" spans="1:3" ht="34.15" customHeight="1">
      <c r="A13" s="7" t="s">
        <v>1034</v>
      </c>
      <c r="B13" s="8">
        <v>120528.067878</v>
      </c>
    </row>
    <row r="14" spans="1:3" ht="34.15" customHeight="1">
      <c r="A14" s="30" t="s">
        <v>1133</v>
      </c>
      <c r="B14" s="10">
        <v>68392.814404999997</v>
      </c>
      <c r="C14" s="118"/>
    </row>
    <row r="15" spans="1:3" ht="34.15" customHeight="1">
      <c r="A15" s="31" t="s">
        <v>1134</v>
      </c>
      <c r="B15" s="10">
        <v>51305.253472999997</v>
      </c>
      <c r="C15" s="118"/>
    </row>
    <row r="16" spans="1:3" ht="34.15" customHeight="1">
      <c r="A16" s="7" t="s">
        <v>1035</v>
      </c>
      <c r="B16" s="8">
        <v>9925.1558569999997</v>
      </c>
    </row>
    <row r="17" spans="1:3" ht="34.15" customHeight="1">
      <c r="A17" s="30" t="s">
        <v>1036</v>
      </c>
      <c r="B17" s="10">
        <v>9769.1763570000003</v>
      </c>
      <c r="C17" s="118"/>
    </row>
    <row r="18" spans="1:3" ht="34.15" customHeight="1">
      <c r="A18" s="31" t="s">
        <v>1037</v>
      </c>
      <c r="B18" s="10">
        <v>13.9795</v>
      </c>
      <c r="C18" s="118"/>
    </row>
    <row r="19" spans="1:3" ht="34.15" customHeight="1">
      <c r="A19" s="31" t="s">
        <v>1038</v>
      </c>
      <c r="B19" s="10">
        <v>110</v>
      </c>
      <c r="C19" s="118"/>
    </row>
    <row r="20" spans="1:3" ht="34.15" customHeight="1">
      <c r="A20" s="31" t="s">
        <v>121</v>
      </c>
      <c r="B20" s="10">
        <v>32</v>
      </c>
    </row>
    <row r="21" spans="1:3" ht="34.15" customHeight="1">
      <c r="A21" s="7" t="s">
        <v>1018</v>
      </c>
      <c r="B21" s="10">
        <v>0</v>
      </c>
    </row>
    <row r="22" spans="1:3" ht="34.15" customHeight="1">
      <c r="A22" s="7" t="s">
        <v>1039</v>
      </c>
      <c r="B22" s="84">
        <v>77747.580856</v>
      </c>
    </row>
    <row r="23" spans="1:3" ht="34.15" customHeight="1">
      <c r="A23" s="30" t="s">
        <v>1027</v>
      </c>
      <c r="B23" s="33">
        <v>77695.580856</v>
      </c>
      <c r="C23" s="118"/>
    </row>
    <row r="24" spans="1:3" ht="34.15" customHeight="1">
      <c r="A24" s="31" t="s">
        <v>1031</v>
      </c>
      <c r="B24" s="33">
        <v>52</v>
      </c>
    </row>
    <row r="25" spans="1:3" ht="34.15" customHeight="1">
      <c r="A25" s="7" t="s">
        <v>1021</v>
      </c>
      <c r="B25" s="84">
        <v>121485.281001</v>
      </c>
    </row>
    <row r="26" spans="1:3" ht="34.15" customHeight="1">
      <c r="A26" s="7" t="s">
        <v>1040</v>
      </c>
      <c r="B26" s="10">
        <v>0</v>
      </c>
    </row>
    <row r="27" spans="1:3" ht="34.15" customHeight="1">
      <c r="A27" s="7" t="s">
        <v>1041</v>
      </c>
      <c r="B27" s="84">
        <f>+B25+B22+B16+B13</f>
        <v>329686.08559199999</v>
      </c>
    </row>
    <row r="28" spans="1:3" ht="34.15" customHeight="1">
      <c r="A28" s="30" t="s">
        <v>1130</v>
      </c>
      <c r="B28" s="84">
        <v>315393.78509100003</v>
      </c>
    </row>
    <row r="29" spans="1:3" ht="34.15" customHeight="1">
      <c r="A29" s="31" t="s">
        <v>1131</v>
      </c>
      <c r="B29" s="84"/>
    </row>
    <row r="30" spans="1:3" ht="34.15" customHeight="1">
      <c r="A30" s="31" t="s">
        <v>1132</v>
      </c>
      <c r="B30" s="84">
        <v>32</v>
      </c>
    </row>
    <row r="31" spans="1:3" ht="34.15" customHeight="1">
      <c r="A31" s="31" t="s">
        <v>1031</v>
      </c>
      <c r="B31" s="84">
        <v>14260.309499999999</v>
      </c>
    </row>
    <row r="32" spans="1:3" ht="27.2" customHeight="1">
      <c r="A32" s="154" t="s">
        <v>1042</v>
      </c>
      <c r="B32" s="154"/>
    </row>
  </sheetData>
  <mergeCells count="2">
    <mergeCell ref="A2:B2"/>
    <mergeCell ref="A32:B32"/>
  </mergeCells>
  <phoneticPr fontId="15" type="noConversion"/>
  <pageMargins left="0.75" right="0.75" top="0.26899999380111694" bottom="0.26899999380111694" header="0" footer="0"/>
  <pageSetup paperSize="9" pageOrder="overThenDown" orientation="portrait"/>
</worksheet>
</file>

<file path=xl/worksheets/sheet25.xml><?xml version="1.0" encoding="utf-8"?>
<worksheet xmlns="http://schemas.openxmlformats.org/spreadsheetml/2006/main" xmlns:r="http://schemas.openxmlformats.org/officeDocument/2006/relationships">
  <dimension ref="A1:B15"/>
  <sheetViews>
    <sheetView workbookViewId="0">
      <selection activeCell="E15" sqref="E15"/>
    </sheetView>
  </sheetViews>
  <sheetFormatPr defaultColWidth="10" defaultRowHeight="13.5"/>
  <cols>
    <col min="1" max="1" width="61.5" customWidth="1"/>
    <col min="2" max="2" width="25.625" customWidth="1"/>
    <col min="3" max="3" width="9.75" customWidth="1"/>
  </cols>
  <sheetData>
    <row r="1" spans="1:2" ht="14.25" customHeight="1">
      <c r="A1" s="66" t="s">
        <v>1062</v>
      </c>
      <c r="B1" s="3"/>
    </row>
    <row r="2" spans="1:2" ht="57" customHeight="1">
      <c r="A2" s="153" t="s">
        <v>1181</v>
      </c>
      <c r="B2" s="153"/>
    </row>
    <row r="3" spans="1:2" ht="22.7" customHeight="1">
      <c r="A3" s="3"/>
      <c r="B3" s="1" t="s">
        <v>48</v>
      </c>
    </row>
    <row r="4" spans="1:2" ht="34.15" customHeight="1">
      <c r="A4" s="6" t="s">
        <v>906</v>
      </c>
      <c r="B4" s="6" t="s">
        <v>908</v>
      </c>
    </row>
    <row r="5" spans="1:2" ht="34.15" customHeight="1">
      <c r="A5" s="7" t="s">
        <v>1043</v>
      </c>
      <c r="B5" s="8"/>
    </row>
    <row r="6" spans="1:2" ht="34.15" customHeight="1">
      <c r="A6" s="113" t="s">
        <v>1044</v>
      </c>
      <c r="B6" s="114"/>
    </row>
    <row r="7" spans="1:2" ht="34.15" customHeight="1">
      <c r="A7" s="116" t="s">
        <v>1045</v>
      </c>
      <c r="B7" s="117"/>
    </row>
    <row r="8" spans="1:2" ht="34.15" customHeight="1">
      <c r="A8" s="116" t="s">
        <v>1046</v>
      </c>
      <c r="B8" s="117"/>
    </row>
    <row r="9" spans="1:2" ht="34.15" customHeight="1">
      <c r="A9" s="116" t="s">
        <v>1047</v>
      </c>
      <c r="B9" s="84">
        <v>2855.5887990000001</v>
      </c>
    </row>
    <row r="10" spans="1:2" ht="34.15" customHeight="1">
      <c r="A10" s="116" t="s">
        <v>1048</v>
      </c>
      <c r="B10" s="84">
        <v>156335.77159700001</v>
      </c>
    </row>
    <row r="11" spans="1:2" ht="34.15" customHeight="1">
      <c r="A11" s="116" t="s">
        <v>1049</v>
      </c>
      <c r="B11" s="119">
        <v>-2895.825241</v>
      </c>
    </row>
    <row r="12" spans="1:2" ht="34.15" customHeight="1">
      <c r="A12" s="116" t="s">
        <v>1050</v>
      </c>
      <c r="B12" s="84">
        <v>880.00691800000004</v>
      </c>
    </row>
    <row r="13" spans="1:2" ht="34.15" customHeight="1">
      <c r="A13" s="116" t="s">
        <v>1051</v>
      </c>
      <c r="B13" s="8"/>
    </row>
    <row r="14" spans="1:2" ht="34.15" customHeight="1">
      <c r="A14" s="115" t="s">
        <v>1052</v>
      </c>
      <c r="B14" s="8"/>
    </row>
    <row r="15" spans="1:2" ht="27.2" customHeight="1">
      <c r="A15" s="154" t="s">
        <v>1042</v>
      </c>
      <c r="B15" s="154"/>
    </row>
  </sheetData>
  <mergeCells count="2">
    <mergeCell ref="A2:B2"/>
    <mergeCell ref="A15:B15"/>
  </mergeCells>
  <phoneticPr fontId="15" type="noConversion"/>
  <pageMargins left="0.75" right="0.75" top="0.26899999380111694" bottom="0.26899999380111694" header="0" footer="0"/>
  <pageSetup paperSize="9" pageOrder="overThenDown" orientation="portrait" r:id="rId1"/>
</worksheet>
</file>

<file path=xl/worksheets/sheet3.xml><?xml version="1.0" encoding="utf-8"?>
<worksheet xmlns="http://schemas.openxmlformats.org/spreadsheetml/2006/main" xmlns:r="http://schemas.openxmlformats.org/officeDocument/2006/relationships">
  <dimension ref="A1:C44"/>
  <sheetViews>
    <sheetView workbookViewId="0">
      <selection activeCell="A2" sqref="A2:B2"/>
    </sheetView>
  </sheetViews>
  <sheetFormatPr defaultColWidth="10" defaultRowHeight="13.5"/>
  <cols>
    <col min="1" max="1" width="61.5" customWidth="1"/>
    <col min="2" max="2" width="30.75" customWidth="1"/>
    <col min="3" max="3" width="9.75" customWidth="1"/>
  </cols>
  <sheetData>
    <row r="1" spans="1:2" ht="14.25" customHeight="1">
      <c r="A1" s="3" t="s">
        <v>90</v>
      </c>
      <c r="B1" s="12"/>
    </row>
    <row r="2" spans="1:2" ht="57" customHeight="1">
      <c r="A2" s="153" t="s">
        <v>1160</v>
      </c>
      <c r="B2" s="153"/>
    </row>
    <row r="3" spans="1:2" ht="22.7" customHeight="1">
      <c r="A3" s="4"/>
      <c r="B3" s="5" t="s">
        <v>48</v>
      </c>
    </row>
    <row r="4" spans="1:2" ht="34.15" customHeight="1">
      <c r="A4" s="6" t="s">
        <v>49</v>
      </c>
      <c r="B4" s="6" t="s">
        <v>50</v>
      </c>
    </row>
    <row r="5" spans="1:2" ht="34.15" customHeight="1">
      <c r="A5" s="13" t="s">
        <v>91</v>
      </c>
      <c r="B5" s="33">
        <v>45022.484862999998</v>
      </c>
    </row>
    <row r="6" spans="1:2" ht="34.15" customHeight="1">
      <c r="A6" s="13" t="s">
        <v>92</v>
      </c>
      <c r="B6" s="33"/>
    </row>
    <row r="7" spans="1:2" ht="34.15" customHeight="1">
      <c r="A7" s="13" t="s">
        <v>93</v>
      </c>
      <c r="B7" s="33">
        <v>592</v>
      </c>
    </row>
    <row r="8" spans="1:2" ht="34.15" customHeight="1">
      <c r="A8" s="13" t="s">
        <v>94</v>
      </c>
      <c r="B8" s="33">
        <v>35604.722186999999</v>
      </c>
    </row>
    <row r="9" spans="1:2" ht="34.15" customHeight="1">
      <c r="A9" s="13" t="s">
        <v>95</v>
      </c>
      <c r="B9" s="33">
        <v>34034.939867000001</v>
      </c>
    </row>
    <row r="10" spans="1:2" ht="34.15" customHeight="1">
      <c r="A10" s="13" t="s">
        <v>96</v>
      </c>
      <c r="B10" s="33">
        <v>9663.7452959999991</v>
      </c>
    </row>
    <row r="11" spans="1:2" ht="34.15" customHeight="1">
      <c r="A11" s="13" t="s">
        <v>97</v>
      </c>
      <c r="B11" s="33">
        <v>14174.170448999999</v>
      </c>
    </row>
    <row r="12" spans="1:2" ht="34.15" customHeight="1">
      <c r="A12" s="13" t="s">
        <v>98</v>
      </c>
      <c r="B12" s="33">
        <v>84469.182797999994</v>
      </c>
    </row>
    <row r="13" spans="1:2" ht="34.15" customHeight="1">
      <c r="A13" s="13" t="s">
        <v>99</v>
      </c>
      <c r="B13" s="33">
        <v>26895.443379</v>
      </c>
    </row>
    <row r="14" spans="1:2" ht="34.15" customHeight="1">
      <c r="A14" s="13" t="s">
        <v>100</v>
      </c>
      <c r="B14" s="33">
        <v>2753.1754729999998</v>
      </c>
    </row>
    <row r="15" spans="1:2" ht="34.15" customHeight="1">
      <c r="A15" s="13" t="s">
        <v>101</v>
      </c>
      <c r="B15" s="33">
        <v>2474.4937209999998</v>
      </c>
    </row>
    <row r="16" spans="1:2" ht="34.15" customHeight="1">
      <c r="A16" s="13" t="s">
        <v>102</v>
      </c>
      <c r="B16" s="33">
        <v>62805.215981000001</v>
      </c>
    </row>
    <row r="17" spans="1:2" ht="34.15" customHeight="1">
      <c r="A17" s="13" t="s">
        <v>103</v>
      </c>
      <c r="B17" s="33">
        <v>28728.90537</v>
      </c>
    </row>
    <row r="18" spans="1:2" ht="34.15" customHeight="1">
      <c r="A18" s="13" t="s">
        <v>104</v>
      </c>
      <c r="B18" s="33">
        <v>567.37031999999999</v>
      </c>
    </row>
    <row r="19" spans="1:2" ht="34.15" customHeight="1">
      <c r="A19" s="13" t="s">
        <v>105</v>
      </c>
      <c r="B19" s="33">
        <v>206.68107599999999</v>
      </c>
    </row>
    <row r="20" spans="1:2" ht="34.15" customHeight="1">
      <c r="A20" s="13" t="s">
        <v>106</v>
      </c>
      <c r="B20" s="33"/>
    </row>
    <row r="21" spans="1:2" ht="34.15" customHeight="1">
      <c r="A21" s="13" t="s">
        <v>107</v>
      </c>
      <c r="B21" s="33"/>
    </row>
    <row r="22" spans="1:2" ht="34.15" customHeight="1">
      <c r="A22" s="13" t="s">
        <v>108</v>
      </c>
      <c r="B22" s="33">
        <v>4781.9159179999997</v>
      </c>
    </row>
    <row r="23" spans="1:2" ht="34.15" customHeight="1">
      <c r="A23" s="13" t="s">
        <v>109</v>
      </c>
      <c r="B23" s="33">
        <v>14860.573288</v>
      </c>
    </row>
    <row r="24" spans="1:2" ht="34.15" customHeight="1">
      <c r="A24" s="13" t="s">
        <v>110</v>
      </c>
      <c r="B24" s="33">
        <v>635</v>
      </c>
    </row>
    <row r="25" spans="1:2" ht="34.15" customHeight="1">
      <c r="A25" s="13" t="s">
        <v>111</v>
      </c>
      <c r="B25" s="33">
        <v>2612.5436260000001</v>
      </c>
    </row>
    <row r="26" spans="1:2" ht="34.15" customHeight="1">
      <c r="A26" s="13" t="s">
        <v>112</v>
      </c>
      <c r="B26" s="33">
        <v>35278.699999999997</v>
      </c>
    </row>
    <row r="27" spans="1:2" ht="34.15" customHeight="1">
      <c r="A27" s="13" t="s">
        <v>113</v>
      </c>
      <c r="B27" s="33">
        <v>37000</v>
      </c>
    </row>
    <row r="28" spans="1:2" ht="34.15" customHeight="1">
      <c r="A28" s="13" t="s">
        <v>114</v>
      </c>
      <c r="B28" s="33">
        <v>160</v>
      </c>
    </row>
    <row r="29" spans="1:2" ht="34.15" customHeight="1">
      <c r="A29" s="6" t="s">
        <v>115</v>
      </c>
      <c r="B29" s="83">
        <v>443321.26361199998</v>
      </c>
    </row>
    <row r="30" spans="1:2" ht="34.15" customHeight="1">
      <c r="A30" s="7" t="s">
        <v>116</v>
      </c>
      <c r="B30" s="84">
        <v>4500</v>
      </c>
    </row>
    <row r="31" spans="1:2" ht="34.15" customHeight="1">
      <c r="A31" s="7" t="s">
        <v>117</v>
      </c>
      <c r="B31" s="84">
        <v>16000</v>
      </c>
    </row>
    <row r="32" spans="1:2" ht="34.15" customHeight="1">
      <c r="A32" s="7" t="s">
        <v>118</v>
      </c>
      <c r="B32" s="84">
        <f>+B33+B34+B35</f>
        <v>142051.53</v>
      </c>
    </row>
    <row r="33" spans="1:3" ht="34.15" customHeight="1">
      <c r="A33" s="9" t="s">
        <v>119</v>
      </c>
      <c r="B33" s="33">
        <f>+'5本级一般公共预算对下级转移支付预算分项目表'!B5</f>
        <v>124953.06</v>
      </c>
      <c r="C33">
        <v>31932.5</v>
      </c>
    </row>
    <row r="34" spans="1:3" ht="34.15" customHeight="1">
      <c r="A34" s="9" t="s">
        <v>120</v>
      </c>
      <c r="B34" s="33">
        <f>+'5本级一般公共预算对下级转移支付预算分项目表'!B22</f>
        <v>7296.47</v>
      </c>
      <c r="C34">
        <v>1358</v>
      </c>
    </row>
    <row r="35" spans="1:3" ht="34.15" customHeight="1">
      <c r="A35" s="9" t="s">
        <v>121</v>
      </c>
      <c r="B35" s="33">
        <v>9802</v>
      </c>
    </row>
    <row r="36" spans="1:3" ht="34.15" customHeight="1">
      <c r="A36" s="9" t="s">
        <v>122</v>
      </c>
      <c r="B36" s="10"/>
    </row>
    <row r="37" spans="1:3" ht="34.15" customHeight="1">
      <c r="A37" s="9" t="s">
        <v>123</v>
      </c>
      <c r="B37" s="10"/>
    </row>
    <row r="38" spans="1:3" ht="34.15" customHeight="1">
      <c r="A38" s="9" t="s">
        <v>124</v>
      </c>
      <c r="B38" s="14"/>
    </row>
    <row r="39" spans="1:3" ht="34.15" customHeight="1">
      <c r="A39" s="9" t="s">
        <v>125</v>
      </c>
      <c r="B39" s="10"/>
    </row>
    <row r="40" spans="1:3" ht="34.15" customHeight="1">
      <c r="A40" s="9" t="s">
        <v>126</v>
      </c>
      <c r="B40" s="10"/>
    </row>
    <row r="41" spans="1:3" ht="34.15" customHeight="1">
      <c r="A41" s="9" t="s">
        <v>127</v>
      </c>
      <c r="B41" s="10"/>
    </row>
    <row r="42" spans="1:3" ht="34.15" customHeight="1">
      <c r="A42" s="9" t="s">
        <v>128</v>
      </c>
      <c r="B42" s="10" t="s">
        <v>0</v>
      </c>
    </row>
    <row r="43" spans="1:3" ht="34.15" customHeight="1">
      <c r="A43" s="6" t="s">
        <v>129</v>
      </c>
      <c r="B43" s="34">
        <f>+B29+B30+B31+B32</f>
        <v>605872.79361199995</v>
      </c>
    </row>
    <row r="44" spans="1:3" ht="67.900000000000006" customHeight="1">
      <c r="A44" s="154" t="s">
        <v>130</v>
      </c>
      <c r="B44" s="154"/>
    </row>
  </sheetData>
  <mergeCells count="2">
    <mergeCell ref="A2:B2"/>
    <mergeCell ref="A44:B44"/>
  </mergeCells>
  <phoneticPr fontId="15" type="noConversion"/>
  <pageMargins left="0.75" right="0.75" top="0.26899999380111694" bottom="0.26899999380111694" header="0" footer="0"/>
  <pageSetup paperSize="9" pageOrder="overThenDown" orientation="portrait"/>
</worksheet>
</file>

<file path=xl/worksheets/sheet4.xml><?xml version="1.0" encoding="utf-8"?>
<worksheet xmlns="http://schemas.openxmlformats.org/spreadsheetml/2006/main" xmlns:r="http://schemas.openxmlformats.org/officeDocument/2006/relationships">
  <dimension ref="A1:C412"/>
  <sheetViews>
    <sheetView workbookViewId="0">
      <selection activeCell="A2" sqref="A2:C2"/>
    </sheetView>
  </sheetViews>
  <sheetFormatPr defaultColWidth="10" defaultRowHeight="13.5"/>
  <cols>
    <col min="1" max="1" width="18" customWidth="1"/>
    <col min="2" max="2" width="61.5" customWidth="1"/>
    <col min="3" max="3" width="30.75" style="85" customWidth="1"/>
    <col min="4" max="4" width="9.75" customWidth="1"/>
  </cols>
  <sheetData>
    <row r="1" spans="1:3" ht="14.25" customHeight="1">
      <c r="A1" s="12" t="s">
        <v>131</v>
      </c>
      <c r="B1" s="3"/>
    </row>
    <row r="2" spans="1:3" ht="57" customHeight="1">
      <c r="A2" s="153" t="s">
        <v>1161</v>
      </c>
      <c r="B2" s="153"/>
      <c r="C2" s="153"/>
    </row>
    <row r="3" spans="1:3" ht="21.2" customHeight="1">
      <c r="B3" s="15"/>
      <c r="C3" s="21" t="s">
        <v>48</v>
      </c>
    </row>
    <row r="4" spans="1:3" ht="34.15" customHeight="1">
      <c r="A4" s="16" t="s">
        <v>132</v>
      </c>
      <c r="B4" s="6" t="s">
        <v>49</v>
      </c>
      <c r="C4" s="6" t="s">
        <v>50</v>
      </c>
    </row>
    <row r="5" spans="1:3" ht="34.15" customHeight="1">
      <c r="A5" s="17" t="s">
        <v>133</v>
      </c>
      <c r="B5" s="18" t="s">
        <v>134</v>
      </c>
      <c r="C5" s="41">
        <v>45022.484862999998</v>
      </c>
    </row>
    <row r="6" spans="1:3" ht="34.15" customHeight="1">
      <c r="A6" s="17" t="s">
        <v>135</v>
      </c>
      <c r="B6" s="18" t="s">
        <v>136</v>
      </c>
      <c r="C6" s="41">
        <v>1576.2043920000001</v>
      </c>
    </row>
    <row r="7" spans="1:3" ht="34.15" customHeight="1">
      <c r="A7" s="17" t="s">
        <v>137</v>
      </c>
      <c r="B7" s="18" t="s">
        <v>138</v>
      </c>
      <c r="C7" s="41">
        <v>1144.604392</v>
      </c>
    </row>
    <row r="8" spans="1:3" ht="34.15" customHeight="1">
      <c r="A8" s="17" t="s">
        <v>139</v>
      </c>
      <c r="B8" s="18" t="s">
        <v>140</v>
      </c>
      <c r="C8" s="41">
        <v>261.60000000000002</v>
      </c>
    </row>
    <row r="9" spans="1:3" ht="34.15" customHeight="1">
      <c r="A9" s="17" t="s">
        <v>141</v>
      </c>
      <c r="B9" s="18" t="s">
        <v>142</v>
      </c>
      <c r="C9" s="41">
        <v>170</v>
      </c>
    </row>
    <row r="10" spans="1:3" ht="34.15" customHeight="1">
      <c r="A10" s="17" t="s">
        <v>143</v>
      </c>
      <c r="B10" s="18" t="s">
        <v>144</v>
      </c>
      <c r="C10" s="41">
        <v>1246.303476</v>
      </c>
    </row>
    <row r="11" spans="1:3" ht="34.15" customHeight="1">
      <c r="A11" s="17" t="s">
        <v>145</v>
      </c>
      <c r="B11" s="18" t="s">
        <v>138</v>
      </c>
      <c r="C11" s="41">
        <v>870.30347600000005</v>
      </c>
    </row>
    <row r="12" spans="1:3" ht="34.15" customHeight="1">
      <c r="A12" s="17" t="s">
        <v>146</v>
      </c>
      <c r="B12" s="18" t="s">
        <v>140</v>
      </c>
      <c r="C12" s="41">
        <v>260</v>
      </c>
    </row>
    <row r="13" spans="1:3" ht="34.15" customHeight="1">
      <c r="A13" s="17" t="s">
        <v>147</v>
      </c>
      <c r="B13" s="18" t="s">
        <v>148</v>
      </c>
      <c r="C13" s="41">
        <v>116</v>
      </c>
    </row>
    <row r="14" spans="1:3" ht="34.15" customHeight="1">
      <c r="A14" s="17" t="s">
        <v>149</v>
      </c>
      <c r="B14" s="18" t="s">
        <v>150</v>
      </c>
      <c r="C14" s="41">
        <v>6577.309432</v>
      </c>
    </row>
    <row r="15" spans="1:3" ht="34.15" customHeight="1">
      <c r="A15" s="17" t="s">
        <v>151</v>
      </c>
      <c r="B15" s="18" t="s">
        <v>138</v>
      </c>
      <c r="C15" s="41">
        <v>3209.865953</v>
      </c>
    </row>
    <row r="16" spans="1:3" ht="34.15" customHeight="1">
      <c r="A16" s="17" t="s">
        <v>152</v>
      </c>
      <c r="B16" s="18" t="s">
        <v>140</v>
      </c>
      <c r="C16" s="41">
        <v>656.65162899999996</v>
      </c>
    </row>
    <row r="17" spans="1:3" ht="34.15" customHeight="1">
      <c r="A17" s="17" t="s">
        <v>153</v>
      </c>
      <c r="B17" s="18" t="s">
        <v>154</v>
      </c>
      <c r="C17" s="41">
        <v>330</v>
      </c>
    </row>
    <row r="18" spans="1:3" ht="34.15" customHeight="1">
      <c r="A18" s="17" t="s">
        <v>155</v>
      </c>
      <c r="B18" s="18" t="s">
        <v>156</v>
      </c>
      <c r="C18" s="41">
        <v>258</v>
      </c>
    </row>
    <row r="19" spans="1:3" ht="34.15" customHeight="1">
      <c r="A19" s="17" t="s">
        <v>157</v>
      </c>
      <c r="B19" s="18" t="s">
        <v>158</v>
      </c>
      <c r="C19" s="41">
        <v>1221.02685</v>
      </c>
    </row>
    <row r="20" spans="1:3" ht="34.15" customHeight="1">
      <c r="A20" s="17" t="s">
        <v>159</v>
      </c>
      <c r="B20" s="18" t="s">
        <v>160</v>
      </c>
      <c r="C20" s="41">
        <v>901.76499999999999</v>
      </c>
    </row>
    <row r="21" spans="1:3" ht="34.15" customHeight="1">
      <c r="A21" s="17" t="s">
        <v>161</v>
      </c>
      <c r="B21" s="18" t="s">
        <v>162</v>
      </c>
      <c r="C21" s="41">
        <v>1722.131916</v>
      </c>
    </row>
    <row r="22" spans="1:3" ht="34.15" customHeight="1">
      <c r="A22" s="17" t="s">
        <v>163</v>
      </c>
      <c r="B22" s="18" t="s">
        <v>138</v>
      </c>
      <c r="C22" s="41">
        <v>894.30193199999997</v>
      </c>
    </row>
    <row r="23" spans="1:3" ht="34.15" customHeight="1">
      <c r="A23" s="17" t="s">
        <v>164</v>
      </c>
      <c r="B23" s="18" t="s">
        <v>165</v>
      </c>
      <c r="C23" s="41">
        <v>5</v>
      </c>
    </row>
    <row r="24" spans="1:3" ht="34.15" customHeight="1">
      <c r="A24" s="17" t="s">
        <v>166</v>
      </c>
      <c r="B24" s="18" t="s">
        <v>158</v>
      </c>
      <c r="C24" s="41">
        <v>597.82998399999997</v>
      </c>
    </row>
    <row r="25" spans="1:3" ht="34.15" customHeight="1">
      <c r="A25" s="17" t="s">
        <v>167</v>
      </c>
      <c r="B25" s="18" t="s">
        <v>168</v>
      </c>
      <c r="C25" s="41">
        <v>225</v>
      </c>
    </row>
    <row r="26" spans="1:3" ht="34.15" customHeight="1">
      <c r="A26" s="17" t="s">
        <v>169</v>
      </c>
      <c r="B26" s="18" t="s">
        <v>170</v>
      </c>
      <c r="C26" s="41">
        <v>1026.9243819999999</v>
      </c>
    </row>
    <row r="27" spans="1:3" ht="34.15" customHeight="1">
      <c r="A27" s="17" t="s">
        <v>171</v>
      </c>
      <c r="B27" s="18" t="s">
        <v>138</v>
      </c>
      <c r="C27" s="41">
        <v>527.90438200000006</v>
      </c>
    </row>
    <row r="28" spans="1:3" ht="34.15" customHeight="1">
      <c r="A28" s="17" t="s">
        <v>172</v>
      </c>
      <c r="B28" s="18" t="s">
        <v>173</v>
      </c>
      <c r="C28" s="41">
        <v>250</v>
      </c>
    </row>
    <row r="29" spans="1:3" ht="34.15" customHeight="1">
      <c r="A29" s="17" t="s">
        <v>174</v>
      </c>
      <c r="B29" s="18" t="s">
        <v>175</v>
      </c>
      <c r="C29" s="41">
        <v>84.8</v>
      </c>
    </row>
    <row r="30" spans="1:3" ht="34.15" customHeight="1">
      <c r="A30" s="17" t="s">
        <v>176</v>
      </c>
      <c r="B30" s="18" t="s">
        <v>177</v>
      </c>
      <c r="C30" s="41">
        <v>150</v>
      </c>
    </row>
    <row r="31" spans="1:3" ht="34.15" customHeight="1">
      <c r="A31" s="17" t="s">
        <v>178</v>
      </c>
      <c r="B31" s="18" t="s">
        <v>158</v>
      </c>
      <c r="C31" s="41">
        <v>14.22</v>
      </c>
    </row>
    <row r="32" spans="1:3" ht="34.15" customHeight="1">
      <c r="A32" s="17" t="s">
        <v>179</v>
      </c>
      <c r="B32" s="18" t="s">
        <v>180</v>
      </c>
      <c r="C32" s="41">
        <v>2255.0110420000001</v>
      </c>
    </row>
    <row r="33" spans="1:3" ht="34.15" customHeight="1">
      <c r="A33" s="17" t="s">
        <v>181</v>
      </c>
      <c r="B33" s="18" t="s">
        <v>138</v>
      </c>
      <c r="C33" s="41">
        <v>1177.8732460000001</v>
      </c>
    </row>
    <row r="34" spans="1:3" ht="34.15" customHeight="1">
      <c r="A34" s="17" t="s">
        <v>182</v>
      </c>
      <c r="B34" s="18" t="s">
        <v>140</v>
      </c>
      <c r="C34" s="41">
        <v>398.25</v>
      </c>
    </row>
    <row r="35" spans="1:3" ht="34.15" customHeight="1">
      <c r="A35" s="17" t="s">
        <v>183</v>
      </c>
      <c r="B35" s="18" t="s">
        <v>184</v>
      </c>
      <c r="C35" s="41">
        <v>10</v>
      </c>
    </row>
    <row r="36" spans="1:3" ht="34.15" customHeight="1">
      <c r="A36" s="17" t="s">
        <v>185</v>
      </c>
      <c r="B36" s="18" t="s">
        <v>186</v>
      </c>
      <c r="C36" s="41">
        <v>219</v>
      </c>
    </row>
    <row r="37" spans="1:3" ht="34.15" customHeight="1">
      <c r="A37" s="17" t="s">
        <v>187</v>
      </c>
      <c r="B37" s="18" t="s">
        <v>158</v>
      </c>
      <c r="C37" s="41">
        <v>314.88779599999998</v>
      </c>
    </row>
    <row r="38" spans="1:3" ht="34.15" customHeight="1">
      <c r="A38" s="17" t="s">
        <v>188</v>
      </c>
      <c r="B38" s="18" t="s">
        <v>189</v>
      </c>
      <c r="C38" s="41">
        <v>135</v>
      </c>
    </row>
    <row r="39" spans="1:3" ht="34.15" customHeight="1">
      <c r="A39" s="17" t="s">
        <v>190</v>
      </c>
      <c r="B39" s="18" t="s">
        <v>191</v>
      </c>
      <c r="C39" s="41">
        <v>3378</v>
      </c>
    </row>
    <row r="40" spans="1:3" ht="34.15" customHeight="1">
      <c r="A40" s="17" t="s">
        <v>192</v>
      </c>
      <c r="B40" s="18" t="s">
        <v>138</v>
      </c>
      <c r="C40" s="41">
        <v>2880</v>
      </c>
    </row>
    <row r="41" spans="1:3" ht="34.15" customHeight="1">
      <c r="A41" s="17" t="s">
        <v>193</v>
      </c>
      <c r="B41" s="18" t="s">
        <v>194</v>
      </c>
      <c r="C41" s="41">
        <v>498</v>
      </c>
    </row>
    <row r="42" spans="1:3" ht="34.15" customHeight="1">
      <c r="A42" s="17" t="s">
        <v>195</v>
      </c>
      <c r="B42" s="18" t="s">
        <v>196</v>
      </c>
      <c r="C42" s="41">
        <v>1265.043852</v>
      </c>
    </row>
    <row r="43" spans="1:3" ht="34.15" customHeight="1">
      <c r="A43" s="17" t="s">
        <v>197</v>
      </c>
      <c r="B43" s="18" t="s">
        <v>138</v>
      </c>
      <c r="C43" s="41">
        <v>920.16385200000002</v>
      </c>
    </row>
    <row r="44" spans="1:3" ht="34.15" customHeight="1">
      <c r="A44" s="17" t="s">
        <v>198</v>
      </c>
      <c r="B44" s="18" t="s">
        <v>199</v>
      </c>
      <c r="C44" s="41">
        <v>300</v>
      </c>
    </row>
    <row r="45" spans="1:3" ht="34.15" customHeight="1">
      <c r="A45" s="17" t="s">
        <v>200</v>
      </c>
      <c r="B45" s="18" t="s">
        <v>201</v>
      </c>
      <c r="C45" s="41">
        <v>44.88</v>
      </c>
    </row>
    <row r="46" spans="1:3" ht="34.15" customHeight="1">
      <c r="A46" s="17" t="s">
        <v>202</v>
      </c>
      <c r="B46" s="18" t="s">
        <v>203</v>
      </c>
      <c r="C46" s="41">
        <v>8602.0101240000004</v>
      </c>
    </row>
    <row r="47" spans="1:3" ht="34.15" customHeight="1">
      <c r="A47" s="17" t="s">
        <v>204</v>
      </c>
      <c r="B47" s="18" t="s">
        <v>138</v>
      </c>
      <c r="C47" s="41">
        <v>2577.751784</v>
      </c>
    </row>
    <row r="48" spans="1:3" ht="34.15" customHeight="1">
      <c r="A48" s="17" t="s">
        <v>205</v>
      </c>
      <c r="B48" s="18" t="s">
        <v>140</v>
      </c>
      <c r="C48" s="41">
        <v>2668.5</v>
      </c>
    </row>
    <row r="49" spans="1:3" ht="34.15" customHeight="1">
      <c r="A49" s="17" t="s">
        <v>206</v>
      </c>
      <c r="B49" s="18" t="s">
        <v>158</v>
      </c>
      <c r="C49" s="41">
        <v>361.75833999999998</v>
      </c>
    </row>
    <row r="50" spans="1:3" ht="34.15" customHeight="1">
      <c r="A50" s="17" t="s">
        <v>207</v>
      </c>
      <c r="B50" s="18" t="s">
        <v>208</v>
      </c>
      <c r="C50" s="41">
        <v>2994</v>
      </c>
    </row>
    <row r="51" spans="1:3" ht="34.15" customHeight="1">
      <c r="A51" s="17" t="s">
        <v>209</v>
      </c>
      <c r="B51" s="18" t="s">
        <v>210</v>
      </c>
      <c r="C51" s="41">
        <v>951.29174799999998</v>
      </c>
    </row>
    <row r="52" spans="1:3" ht="34.15" customHeight="1">
      <c r="A52" s="17" t="s">
        <v>211</v>
      </c>
      <c r="B52" s="18" t="s">
        <v>138</v>
      </c>
      <c r="C52" s="41">
        <v>360.66784000000001</v>
      </c>
    </row>
    <row r="53" spans="1:3" ht="34.15" customHeight="1">
      <c r="A53" s="17" t="s">
        <v>212</v>
      </c>
      <c r="B53" s="18" t="s">
        <v>140</v>
      </c>
      <c r="C53" s="41">
        <v>108.1</v>
      </c>
    </row>
    <row r="54" spans="1:3" ht="34.15" customHeight="1">
      <c r="A54" s="17" t="s">
        <v>213</v>
      </c>
      <c r="B54" s="18" t="s">
        <v>214</v>
      </c>
      <c r="C54" s="41">
        <v>200</v>
      </c>
    </row>
    <row r="55" spans="1:3" ht="34.15" customHeight="1">
      <c r="A55" s="17" t="s">
        <v>215</v>
      </c>
      <c r="B55" s="18" t="s">
        <v>158</v>
      </c>
      <c r="C55" s="41">
        <v>282.52390800000001</v>
      </c>
    </row>
    <row r="56" spans="1:3" ht="34.15" customHeight="1">
      <c r="A56" s="17" t="s">
        <v>216</v>
      </c>
      <c r="B56" s="18" t="s">
        <v>217</v>
      </c>
      <c r="C56" s="41">
        <v>269.33221200000003</v>
      </c>
    </row>
    <row r="57" spans="1:3" ht="34.15" customHeight="1">
      <c r="A57" s="17" t="s">
        <v>218</v>
      </c>
      <c r="B57" s="18" t="s">
        <v>138</v>
      </c>
      <c r="C57" s="41">
        <v>216.63529199999999</v>
      </c>
    </row>
    <row r="58" spans="1:3" ht="34.15" customHeight="1">
      <c r="A58" s="17" t="s">
        <v>219</v>
      </c>
      <c r="B58" s="18" t="s">
        <v>220</v>
      </c>
      <c r="C58" s="41">
        <v>51</v>
      </c>
    </row>
    <row r="59" spans="1:3" ht="34.15" customHeight="1">
      <c r="A59" s="17" t="s">
        <v>221</v>
      </c>
      <c r="B59" s="18" t="s">
        <v>158</v>
      </c>
      <c r="C59" s="41">
        <v>1.69692</v>
      </c>
    </row>
    <row r="60" spans="1:3" ht="34.15" customHeight="1">
      <c r="A60" s="17" t="s">
        <v>222</v>
      </c>
      <c r="B60" s="18" t="s">
        <v>223</v>
      </c>
      <c r="C60" s="41">
        <v>407.32961399999999</v>
      </c>
    </row>
    <row r="61" spans="1:3" ht="34.15" customHeight="1">
      <c r="A61" s="17" t="s">
        <v>224</v>
      </c>
      <c r="B61" s="18" t="s">
        <v>138</v>
      </c>
      <c r="C61" s="41">
        <v>287.32961399999999</v>
      </c>
    </row>
    <row r="62" spans="1:3" ht="34.15" customHeight="1">
      <c r="A62" s="17" t="s">
        <v>225</v>
      </c>
      <c r="B62" s="18" t="s">
        <v>140</v>
      </c>
      <c r="C62" s="41">
        <v>120</v>
      </c>
    </row>
    <row r="63" spans="1:3" ht="34.15" customHeight="1">
      <c r="A63" s="17" t="s">
        <v>226</v>
      </c>
      <c r="B63" s="18" t="s">
        <v>227</v>
      </c>
      <c r="C63" s="41">
        <v>184.53013200000001</v>
      </c>
    </row>
    <row r="64" spans="1:3" ht="34.15" customHeight="1">
      <c r="A64" s="17" t="s">
        <v>228</v>
      </c>
      <c r="B64" s="18" t="s">
        <v>138</v>
      </c>
      <c r="C64" s="41">
        <v>160.53013200000001</v>
      </c>
    </row>
    <row r="65" spans="1:3" ht="34.15" customHeight="1">
      <c r="A65" s="17" t="s">
        <v>229</v>
      </c>
      <c r="B65" s="18" t="s">
        <v>230</v>
      </c>
      <c r="C65" s="41">
        <v>24</v>
      </c>
    </row>
    <row r="66" spans="1:3" ht="34.15" customHeight="1">
      <c r="A66" s="17" t="s">
        <v>231</v>
      </c>
      <c r="B66" s="18" t="s">
        <v>232</v>
      </c>
      <c r="C66" s="41">
        <v>581.84956799999998</v>
      </c>
    </row>
    <row r="67" spans="1:3" ht="34.15" customHeight="1">
      <c r="A67" s="17" t="s">
        <v>233</v>
      </c>
      <c r="B67" s="18" t="s">
        <v>138</v>
      </c>
      <c r="C67" s="41">
        <v>380.610592</v>
      </c>
    </row>
    <row r="68" spans="1:3" ht="34.15" customHeight="1">
      <c r="A68" s="17" t="s">
        <v>234</v>
      </c>
      <c r="B68" s="18" t="s">
        <v>140</v>
      </c>
      <c r="C68" s="41">
        <v>55</v>
      </c>
    </row>
    <row r="69" spans="1:3" ht="34.15" customHeight="1">
      <c r="A69" s="17" t="s">
        <v>235</v>
      </c>
      <c r="B69" s="18" t="s">
        <v>158</v>
      </c>
      <c r="C69" s="41">
        <v>123.622576</v>
      </c>
    </row>
    <row r="70" spans="1:3" ht="34.15" customHeight="1">
      <c r="A70" s="17" t="s">
        <v>236</v>
      </c>
      <c r="B70" s="18" t="s">
        <v>237</v>
      </c>
      <c r="C70" s="41">
        <v>22.616399999999999</v>
      </c>
    </row>
    <row r="71" spans="1:3" ht="34.15" customHeight="1">
      <c r="A71" s="17" t="s">
        <v>238</v>
      </c>
      <c r="B71" s="18" t="s">
        <v>239</v>
      </c>
      <c r="C71" s="41">
        <v>6726.5273319999997</v>
      </c>
    </row>
    <row r="72" spans="1:3" ht="34.15" customHeight="1">
      <c r="A72" s="17" t="s">
        <v>240</v>
      </c>
      <c r="B72" s="18" t="s">
        <v>138</v>
      </c>
      <c r="C72" s="41">
        <v>2480.5635940000002</v>
      </c>
    </row>
    <row r="73" spans="1:3" ht="34.15" customHeight="1">
      <c r="A73" s="17" t="s">
        <v>241</v>
      </c>
      <c r="B73" s="18" t="s">
        <v>140</v>
      </c>
      <c r="C73" s="41">
        <v>969.5</v>
      </c>
    </row>
    <row r="74" spans="1:3" ht="34.15" customHeight="1">
      <c r="A74" s="17" t="s">
        <v>242</v>
      </c>
      <c r="B74" s="18" t="s">
        <v>243</v>
      </c>
      <c r="C74" s="41">
        <v>1548.47</v>
      </c>
    </row>
    <row r="75" spans="1:3" ht="34.15" customHeight="1">
      <c r="A75" s="17" t="s">
        <v>244</v>
      </c>
      <c r="B75" s="18" t="s">
        <v>158</v>
      </c>
      <c r="C75" s="41">
        <v>1727.9937379999999</v>
      </c>
    </row>
    <row r="76" spans="1:3" ht="34.15" customHeight="1">
      <c r="A76" s="17" t="s">
        <v>245</v>
      </c>
      <c r="B76" s="18" t="s">
        <v>246</v>
      </c>
      <c r="C76" s="41">
        <v>1602.0302839999999</v>
      </c>
    </row>
    <row r="77" spans="1:3" ht="34.15" customHeight="1">
      <c r="A77" s="17" t="s">
        <v>247</v>
      </c>
      <c r="B77" s="18" t="s">
        <v>138</v>
      </c>
      <c r="C77" s="41">
        <v>745.41775600000005</v>
      </c>
    </row>
    <row r="78" spans="1:3" ht="34.15" customHeight="1">
      <c r="A78" s="17" t="s">
        <v>248</v>
      </c>
      <c r="B78" s="18" t="s">
        <v>140</v>
      </c>
      <c r="C78" s="41">
        <v>373.7</v>
      </c>
    </row>
    <row r="79" spans="1:3" ht="34.15" customHeight="1">
      <c r="A79" s="17" t="s">
        <v>249</v>
      </c>
      <c r="B79" s="18" t="s">
        <v>158</v>
      </c>
      <c r="C79" s="41">
        <v>238.07252800000001</v>
      </c>
    </row>
    <row r="80" spans="1:3" ht="34.15" customHeight="1">
      <c r="A80" s="17" t="s">
        <v>250</v>
      </c>
      <c r="B80" s="18" t="s">
        <v>251</v>
      </c>
      <c r="C80" s="41">
        <v>244.84</v>
      </c>
    </row>
    <row r="81" spans="1:3" ht="34.15" customHeight="1">
      <c r="A81" s="17" t="s">
        <v>252</v>
      </c>
      <c r="B81" s="18" t="s">
        <v>253</v>
      </c>
      <c r="C81" s="41">
        <v>1501.012201</v>
      </c>
    </row>
    <row r="82" spans="1:3" ht="34.15" customHeight="1">
      <c r="A82" s="17" t="s">
        <v>254</v>
      </c>
      <c r="B82" s="18" t="s">
        <v>138</v>
      </c>
      <c r="C82" s="41">
        <v>535.66233299999999</v>
      </c>
    </row>
    <row r="83" spans="1:3" ht="34.15" customHeight="1">
      <c r="A83" s="17" t="s">
        <v>255</v>
      </c>
      <c r="B83" s="18" t="s">
        <v>140</v>
      </c>
      <c r="C83" s="41">
        <v>863</v>
      </c>
    </row>
    <row r="84" spans="1:3" ht="34.15" customHeight="1">
      <c r="A84" s="17" t="s">
        <v>256</v>
      </c>
      <c r="B84" s="18" t="s">
        <v>158</v>
      </c>
      <c r="C84" s="41">
        <v>76.349868000000001</v>
      </c>
    </row>
    <row r="85" spans="1:3" ht="34.15" customHeight="1">
      <c r="A85" s="17" t="s">
        <v>257</v>
      </c>
      <c r="B85" s="18" t="s">
        <v>258</v>
      </c>
      <c r="C85" s="41">
        <v>26</v>
      </c>
    </row>
    <row r="86" spans="1:3" ht="34.15" customHeight="1">
      <c r="A86" s="17" t="s">
        <v>259</v>
      </c>
      <c r="B86" s="18" t="s">
        <v>260</v>
      </c>
      <c r="C86" s="41">
        <v>689.668452</v>
      </c>
    </row>
    <row r="87" spans="1:3" ht="34.15" customHeight="1">
      <c r="A87" s="17" t="s">
        <v>261</v>
      </c>
      <c r="B87" s="18" t="s">
        <v>138</v>
      </c>
      <c r="C87" s="41">
        <v>496.668452</v>
      </c>
    </row>
    <row r="88" spans="1:3" ht="34.15" customHeight="1">
      <c r="A88" s="17" t="s">
        <v>262</v>
      </c>
      <c r="B88" s="18" t="s">
        <v>140</v>
      </c>
      <c r="C88" s="41">
        <v>193</v>
      </c>
    </row>
    <row r="89" spans="1:3" ht="34.15" customHeight="1">
      <c r="A89" s="17" t="s">
        <v>263</v>
      </c>
      <c r="B89" s="18" t="s">
        <v>264</v>
      </c>
      <c r="C89" s="41">
        <v>7.0140000000000002</v>
      </c>
    </row>
    <row r="90" spans="1:3" ht="34.15" customHeight="1">
      <c r="A90" s="17" t="s">
        <v>265</v>
      </c>
      <c r="B90" s="18" t="s">
        <v>158</v>
      </c>
      <c r="C90" s="41">
        <v>7.0140000000000002</v>
      </c>
    </row>
    <row r="91" spans="1:3" ht="34.15" customHeight="1">
      <c r="A91" s="17" t="s">
        <v>266</v>
      </c>
      <c r="B91" s="18" t="s">
        <v>267</v>
      </c>
      <c r="C91" s="41">
        <v>283.29296799999997</v>
      </c>
    </row>
    <row r="92" spans="1:3" ht="34.15" customHeight="1">
      <c r="A92" s="17" t="s">
        <v>268</v>
      </c>
      <c r="B92" s="18" t="s">
        <v>138</v>
      </c>
      <c r="C92" s="41">
        <v>283.29296799999997</v>
      </c>
    </row>
    <row r="93" spans="1:3" ht="34.15" customHeight="1">
      <c r="A93" s="17" t="s">
        <v>269</v>
      </c>
      <c r="B93" s="18" t="s">
        <v>270</v>
      </c>
      <c r="C93" s="41">
        <v>4169.6677360000003</v>
      </c>
    </row>
    <row r="94" spans="1:3" ht="34.15" customHeight="1">
      <c r="A94" s="17" t="s">
        <v>271</v>
      </c>
      <c r="B94" s="18" t="s">
        <v>138</v>
      </c>
      <c r="C94" s="41">
        <v>1278.8503800000001</v>
      </c>
    </row>
    <row r="95" spans="1:3" ht="34.15" customHeight="1">
      <c r="A95" s="17" t="s">
        <v>272</v>
      </c>
      <c r="B95" s="18" t="s">
        <v>273</v>
      </c>
      <c r="C95" s="41">
        <v>276</v>
      </c>
    </row>
    <row r="96" spans="1:3" ht="34.15" customHeight="1">
      <c r="A96" s="17" t="s">
        <v>274</v>
      </c>
      <c r="B96" s="18" t="s">
        <v>275</v>
      </c>
      <c r="C96" s="41">
        <v>6</v>
      </c>
    </row>
    <row r="97" spans="1:3" ht="34.15" customHeight="1">
      <c r="A97" s="17" t="s">
        <v>276</v>
      </c>
      <c r="B97" s="18" t="s">
        <v>277</v>
      </c>
      <c r="C97" s="41">
        <v>40</v>
      </c>
    </row>
    <row r="98" spans="1:3" ht="34.15" customHeight="1">
      <c r="A98" s="17" t="s">
        <v>278</v>
      </c>
      <c r="B98" s="18" t="s">
        <v>279</v>
      </c>
      <c r="C98" s="41">
        <v>28</v>
      </c>
    </row>
    <row r="99" spans="1:3" ht="34.15" customHeight="1">
      <c r="A99" s="17" t="s">
        <v>280</v>
      </c>
      <c r="B99" s="18" t="s">
        <v>158</v>
      </c>
      <c r="C99" s="41">
        <v>1952.817356</v>
      </c>
    </row>
    <row r="100" spans="1:3" ht="34.15" customHeight="1">
      <c r="A100" s="17" t="s">
        <v>281</v>
      </c>
      <c r="B100" s="18" t="s">
        <v>282</v>
      </c>
      <c r="C100" s="41">
        <v>588</v>
      </c>
    </row>
    <row r="101" spans="1:3" ht="34.15" customHeight="1">
      <c r="A101" s="17" t="s">
        <v>283</v>
      </c>
      <c r="B101" s="18" t="s">
        <v>284</v>
      </c>
      <c r="C101" s="41">
        <v>592</v>
      </c>
    </row>
    <row r="102" spans="1:3" ht="34.15" customHeight="1">
      <c r="A102" s="17" t="s">
        <v>285</v>
      </c>
      <c r="B102" s="18" t="s">
        <v>286</v>
      </c>
      <c r="C102" s="41">
        <v>582</v>
      </c>
    </row>
    <row r="103" spans="1:3" ht="34.15" customHeight="1">
      <c r="A103" s="17" t="s">
        <v>287</v>
      </c>
      <c r="B103" s="18" t="s">
        <v>288</v>
      </c>
      <c r="C103" s="41">
        <v>40</v>
      </c>
    </row>
    <row r="104" spans="1:3" ht="34.15" customHeight="1">
      <c r="A104" s="17" t="s">
        <v>289</v>
      </c>
      <c r="B104" s="18" t="s">
        <v>290</v>
      </c>
      <c r="C104" s="41">
        <v>160</v>
      </c>
    </row>
    <row r="105" spans="1:3" ht="34.15" customHeight="1">
      <c r="A105" s="17" t="s">
        <v>291</v>
      </c>
      <c r="B105" s="18" t="s">
        <v>292</v>
      </c>
      <c r="C105" s="41">
        <v>347</v>
      </c>
    </row>
    <row r="106" spans="1:3" ht="34.15" customHeight="1">
      <c r="A106" s="17" t="s">
        <v>293</v>
      </c>
      <c r="B106" s="18" t="s">
        <v>294</v>
      </c>
      <c r="C106" s="41">
        <v>35</v>
      </c>
    </row>
    <row r="107" spans="1:3" ht="34.15" customHeight="1">
      <c r="A107" s="17" t="s">
        <v>295</v>
      </c>
      <c r="B107" s="18" t="s">
        <v>296</v>
      </c>
      <c r="C107" s="41">
        <v>10</v>
      </c>
    </row>
    <row r="108" spans="1:3" ht="34.15" customHeight="1">
      <c r="A108" s="17" t="s">
        <v>297</v>
      </c>
      <c r="B108" s="18" t="s">
        <v>296</v>
      </c>
      <c r="C108" s="41">
        <v>10</v>
      </c>
    </row>
    <row r="109" spans="1:3" ht="34.15" customHeight="1">
      <c r="A109" s="17" t="s">
        <v>298</v>
      </c>
      <c r="B109" s="18" t="s">
        <v>299</v>
      </c>
      <c r="C109" s="41">
        <v>35604.722186999999</v>
      </c>
    </row>
    <row r="110" spans="1:3" ht="34.15" customHeight="1">
      <c r="A110" s="17" t="s">
        <v>300</v>
      </c>
      <c r="B110" s="18" t="s">
        <v>301</v>
      </c>
      <c r="C110" s="41">
        <v>34044.843881000001</v>
      </c>
    </row>
    <row r="111" spans="1:3" ht="34.15" customHeight="1">
      <c r="A111" s="17" t="s">
        <v>302</v>
      </c>
      <c r="B111" s="18" t="s">
        <v>138</v>
      </c>
      <c r="C111" s="41">
        <v>18871.025881000001</v>
      </c>
    </row>
    <row r="112" spans="1:3" ht="34.15" customHeight="1">
      <c r="A112" s="17" t="s">
        <v>303</v>
      </c>
      <c r="B112" s="18" t="s">
        <v>140</v>
      </c>
      <c r="C112" s="41">
        <v>4402.9480000000003</v>
      </c>
    </row>
    <row r="113" spans="1:3" ht="34.15" customHeight="1">
      <c r="A113" s="17" t="s">
        <v>304</v>
      </c>
      <c r="B113" s="18" t="s">
        <v>305</v>
      </c>
      <c r="C113" s="41">
        <v>10425.870000000001</v>
      </c>
    </row>
    <row r="114" spans="1:3" ht="34.15" customHeight="1">
      <c r="A114" s="17" t="s">
        <v>306</v>
      </c>
      <c r="B114" s="18" t="s">
        <v>307</v>
      </c>
      <c r="C114" s="41">
        <v>345</v>
      </c>
    </row>
    <row r="115" spans="1:3" ht="34.15" customHeight="1">
      <c r="A115" s="17" t="s">
        <v>308</v>
      </c>
      <c r="B115" s="18" t="s">
        <v>309</v>
      </c>
      <c r="C115" s="41">
        <v>169.55</v>
      </c>
    </row>
    <row r="116" spans="1:3" ht="34.15" customHeight="1">
      <c r="A116" s="17" t="s">
        <v>310</v>
      </c>
      <c r="B116" s="18" t="s">
        <v>138</v>
      </c>
      <c r="C116" s="41">
        <v>120</v>
      </c>
    </row>
    <row r="117" spans="1:3" ht="34.15" customHeight="1">
      <c r="A117" s="17" t="s">
        <v>311</v>
      </c>
      <c r="B117" s="18" t="s">
        <v>312</v>
      </c>
      <c r="C117" s="41">
        <v>49.55</v>
      </c>
    </row>
    <row r="118" spans="1:3" ht="34.15" customHeight="1">
      <c r="A118" s="17" t="s">
        <v>313</v>
      </c>
      <c r="B118" s="18" t="s">
        <v>314</v>
      </c>
      <c r="C118" s="41">
        <v>1390.3283060000001</v>
      </c>
    </row>
    <row r="119" spans="1:3" ht="34.15" customHeight="1">
      <c r="A119" s="17" t="s">
        <v>315</v>
      </c>
      <c r="B119" s="18" t="s">
        <v>138</v>
      </c>
      <c r="C119" s="41">
        <v>1009.378706</v>
      </c>
    </row>
    <row r="120" spans="1:3" ht="34.15" customHeight="1">
      <c r="A120" s="17" t="s">
        <v>316</v>
      </c>
      <c r="B120" s="18" t="s">
        <v>317</v>
      </c>
      <c r="C120" s="41">
        <v>50</v>
      </c>
    </row>
    <row r="121" spans="1:3" ht="34.15" customHeight="1">
      <c r="A121" s="17" t="s">
        <v>318</v>
      </c>
      <c r="B121" s="18" t="s">
        <v>319</v>
      </c>
      <c r="C121" s="41">
        <v>40</v>
      </c>
    </row>
    <row r="122" spans="1:3" ht="34.15" customHeight="1">
      <c r="A122" s="17" t="s">
        <v>320</v>
      </c>
      <c r="B122" s="18" t="s">
        <v>158</v>
      </c>
      <c r="C122" s="41">
        <v>99.949600000000004</v>
      </c>
    </row>
    <row r="123" spans="1:3" ht="34.15" customHeight="1">
      <c r="A123" s="17" t="s">
        <v>321</v>
      </c>
      <c r="B123" s="18" t="s">
        <v>322</v>
      </c>
      <c r="C123" s="41">
        <v>191</v>
      </c>
    </row>
    <row r="124" spans="1:3" ht="34.15" customHeight="1">
      <c r="A124" s="17" t="s">
        <v>323</v>
      </c>
      <c r="B124" s="18" t="s">
        <v>324</v>
      </c>
      <c r="C124" s="41">
        <v>34034.939867000001</v>
      </c>
    </row>
    <row r="125" spans="1:3" ht="34.15" customHeight="1">
      <c r="A125" s="17" t="s">
        <v>325</v>
      </c>
      <c r="B125" s="18" t="s">
        <v>326</v>
      </c>
      <c r="C125" s="41">
        <v>324.68947600000001</v>
      </c>
    </row>
    <row r="126" spans="1:3" ht="34.15" customHeight="1">
      <c r="A126" s="17" t="s">
        <v>327</v>
      </c>
      <c r="B126" s="18" t="s">
        <v>138</v>
      </c>
      <c r="C126" s="41">
        <v>324.68947600000001</v>
      </c>
    </row>
    <row r="127" spans="1:3" ht="34.15" customHeight="1">
      <c r="A127" s="17" t="s">
        <v>328</v>
      </c>
      <c r="B127" s="18" t="s">
        <v>329</v>
      </c>
      <c r="C127" s="41">
        <v>21509.253246</v>
      </c>
    </row>
    <row r="128" spans="1:3" ht="34.15" customHeight="1">
      <c r="A128" s="17" t="s">
        <v>330</v>
      </c>
      <c r="B128" s="18" t="s">
        <v>331</v>
      </c>
      <c r="C128" s="41">
        <v>383.943511</v>
      </c>
    </row>
    <row r="129" spans="1:3" ht="34.15" customHeight="1">
      <c r="A129" s="17" t="s">
        <v>332</v>
      </c>
      <c r="B129" s="18" t="s">
        <v>333</v>
      </c>
      <c r="C129" s="41">
        <v>624.91871600000002</v>
      </c>
    </row>
    <row r="130" spans="1:3" ht="34.15" customHeight="1">
      <c r="A130" s="17" t="s">
        <v>334</v>
      </c>
      <c r="B130" s="18" t="s">
        <v>335</v>
      </c>
      <c r="C130" s="41">
        <v>460.90039999999999</v>
      </c>
    </row>
    <row r="131" spans="1:3" ht="34.15" customHeight="1">
      <c r="A131" s="17" t="s">
        <v>336</v>
      </c>
      <c r="B131" s="18" t="s">
        <v>337</v>
      </c>
      <c r="C131" s="41">
        <v>3840.6353800000002</v>
      </c>
    </row>
    <row r="132" spans="1:3" ht="34.15" customHeight="1">
      <c r="A132" s="17" t="s">
        <v>338</v>
      </c>
      <c r="B132" s="18" t="s">
        <v>339</v>
      </c>
      <c r="C132" s="41">
        <v>15546.712911000001</v>
      </c>
    </row>
    <row r="133" spans="1:3" ht="34.15" customHeight="1">
      <c r="A133" s="17" t="s">
        <v>340</v>
      </c>
      <c r="B133" s="18" t="s">
        <v>341</v>
      </c>
      <c r="C133" s="41">
        <v>652.14232800000002</v>
      </c>
    </row>
    <row r="134" spans="1:3" ht="34.15" customHeight="1">
      <c r="A134" s="17" t="s">
        <v>342</v>
      </c>
      <c r="B134" s="18" t="s">
        <v>343</v>
      </c>
      <c r="C134" s="41">
        <v>8244.6785409999993</v>
      </c>
    </row>
    <row r="135" spans="1:3" ht="34.15" customHeight="1">
      <c r="A135" s="17" t="s">
        <v>344</v>
      </c>
      <c r="B135" s="18" t="s">
        <v>345</v>
      </c>
      <c r="C135" s="41">
        <v>8195.2185410000002</v>
      </c>
    </row>
    <row r="136" spans="1:3" ht="34.15" customHeight="1">
      <c r="A136" s="17" t="s">
        <v>346</v>
      </c>
      <c r="B136" s="18" t="s">
        <v>347</v>
      </c>
      <c r="C136" s="41">
        <v>49.46</v>
      </c>
    </row>
    <row r="137" spans="1:3" ht="34.15" customHeight="1">
      <c r="A137" s="17" t="s">
        <v>348</v>
      </c>
      <c r="B137" s="18" t="s">
        <v>349</v>
      </c>
      <c r="C137" s="41">
        <v>1011.030897</v>
      </c>
    </row>
    <row r="138" spans="1:3" ht="34.15" customHeight="1">
      <c r="A138" s="17" t="s">
        <v>350</v>
      </c>
      <c r="B138" s="18" t="s">
        <v>351</v>
      </c>
      <c r="C138" s="41">
        <v>971.03089699999998</v>
      </c>
    </row>
    <row r="139" spans="1:3" ht="34.15" customHeight="1">
      <c r="A139" s="17" t="s">
        <v>352</v>
      </c>
      <c r="B139" s="18" t="s">
        <v>353</v>
      </c>
      <c r="C139" s="41">
        <v>40</v>
      </c>
    </row>
    <row r="140" spans="1:3" ht="34.15" customHeight="1">
      <c r="A140" s="17" t="s">
        <v>354</v>
      </c>
      <c r="B140" s="18" t="s">
        <v>355</v>
      </c>
      <c r="C140" s="41">
        <v>1029.552649</v>
      </c>
    </row>
    <row r="141" spans="1:3" ht="34.15" customHeight="1">
      <c r="A141" s="17" t="s">
        <v>356</v>
      </c>
      <c r="B141" s="18" t="s">
        <v>357</v>
      </c>
      <c r="C141" s="41">
        <v>1029.552649</v>
      </c>
    </row>
    <row r="142" spans="1:3" ht="34.15" customHeight="1">
      <c r="A142" s="17" t="s">
        <v>358</v>
      </c>
      <c r="B142" s="18" t="s">
        <v>359</v>
      </c>
      <c r="C142" s="41">
        <v>1915.735058</v>
      </c>
    </row>
    <row r="143" spans="1:3" ht="34.15" customHeight="1">
      <c r="A143" s="17" t="s">
        <v>360</v>
      </c>
      <c r="B143" s="18" t="s">
        <v>359</v>
      </c>
      <c r="C143" s="41">
        <v>1915.735058</v>
      </c>
    </row>
    <row r="144" spans="1:3" ht="34.15" customHeight="1">
      <c r="A144" s="17" t="s">
        <v>361</v>
      </c>
      <c r="B144" s="18" t="s">
        <v>362</v>
      </c>
      <c r="C144" s="41">
        <v>9663.7452959999991</v>
      </c>
    </row>
    <row r="145" spans="1:3" ht="34.15" customHeight="1">
      <c r="A145" s="17" t="s">
        <v>363</v>
      </c>
      <c r="B145" s="18" t="s">
        <v>364</v>
      </c>
      <c r="C145" s="41">
        <v>404.20353599999999</v>
      </c>
    </row>
    <row r="146" spans="1:3" ht="34.15" customHeight="1">
      <c r="A146" s="17" t="s">
        <v>365</v>
      </c>
      <c r="B146" s="18" t="s">
        <v>138</v>
      </c>
      <c r="C146" s="41">
        <v>198.20467199999999</v>
      </c>
    </row>
    <row r="147" spans="1:3" ht="34.15" customHeight="1">
      <c r="A147" s="17" t="s">
        <v>366</v>
      </c>
      <c r="B147" s="18" t="s">
        <v>367</v>
      </c>
      <c r="C147" s="41">
        <v>105.998864</v>
      </c>
    </row>
    <row r="148" spans="1:3" ht="34.15" customHeight="1">
      <c r="A148" s="17" t="s">
        <v>368</v>
      </c>
      <c r="B148" s="18" t="s">
        <v>369</v>
      </c>
      <c r="C148" s="41">
        <v>100</v>
      </c>
    </row>
    <row r="149" spans="1:3" ht="34.15" customHeight="1">
      <c r="A149" s="17" t="s">
        <v>370</v>
      </c>
      <c r="B149" s="18" t="s">
        <v>371</v>
      </c>
      <c r="C149" s="41">
        <v>4000</v>
      </c>
    </row>
    <row r="150" spans="1:3" ht="34.15" customHeight="1">
      <c r="A150" s="17" t="s">
        <v>372</v>
      </c>
      <c r="B150" s="18" t="s">
        <v>373</v>
      </c>
      <c r="C150" s="41">
        <v>4000</v>
      </c>
    </row>
    <row r="151" spans="1:3" ht="34.15" customHeight="1">
      <c r="A151" s="17" t="s">
        <v>374</v>
      </c>
      <c r="B151" s="18" t="s">
        <v>375</v>
      </c>
      <c r="C151" s="41">
        <v>194.99315200000001</v>
      </c>
    </row>
    <row r="152" spans="1:3" ht="34.15" customHeight="1">
      <c r="A152" s="17" t="s">
        <v>376</v>
      </c>
      <c r="B152" s="18" t="s">
        <v>377</v>
      </c>
      <c r="C152" s="41">
        <v>194.99315200000001</v>
      </c>
    </row>
    <row r="153" spans="1:3" ht="34.15" customHeight="1">
      <c r="A153" s="17" t="s">
        <v>378</v>
      </c>
      <c r="B153" s="18" t="s">
        <v>379</v>
      </c>
      <c r="C153" s="41">
        <v>1386.6547720000001</v>
      </c>
    </row>
    <row r="154" spans="1:3" ht="34.15" customHeight="1">
      <c r="A154" s="17" t="s">
        <v>380</v>
      </c>
      <c r="B154" s="18" t="s">
        <v>381</v>
      </c>
      <c r="C154" s="41">
        <v>142.65477200000001</v>
      </c>
    </row>
    <row r="155" spans="1:3" ht="34.15" customHeight="1">
      <c r="A155" s="17" t="s">
        <v>382</v>
      </c>
      <c r="B155" s="18" t="s">
        <v>383</v>
      </c>
      <c r="C155" s="41">
        <v>1200</v>
      </c>
    </row>
    <row r="156" spans="1:3" ht="34.15" customHeight="1">
      <c r="A156" s="17" t="s">
        <v>384</v>
      </c>
      <c r="B156" s="18" t="s">
        <v>385</v>
      </c>
      <c r="C156" s="41">
        <v>44</v>
      </c>
    </row>
    <row r="157" spans="1:3" ht="34.15" customHeight="1">
      <c r="A157" s="17" t="s">
        <v>386</v>
      </c>
      <c r="B157" s="18" t="s">
        <v>387</v>
      </c>
      <c r="C157" s="41">
        <v>310.89383600000002</v>
      </c>
    </row>
    <row r="158" spans="1:3" ht="34.15" customHeight="1">
      <c r="A158" s="17" t="s">
        <v>388</v>
      </c>
      <c r="B158" s="18" t="s">
        <v>377</v>
      </c>
      <c r="C158" s="41">
        <v>147.05116000000001</v>
      </c>
    </row>
    <row r="159" spans="1:3" ht="34.15" customHeight="1">
      <c r="A159" s="17" t="s">
        <v>389</v>
      </c>
      <c r="B159" s="18" t="s">
        <v>390</v>
      </c>
      <c r="C159" s="41">
        <v>85</v>
      </c>
    </row>
    <row r="160" spans="1:3" ht="34.15" customHeight="1">
      <c r="A160" s="17" t="s">
        <v>391</v>
      </c>
      <c r="B160" s="18" t="s">
        <v>392</v>
      </c>
      <c r="C160" s="41">
        <v>78.842675999999997</v>
      </c>
    </row>
    <row r="161" spans="1:3" ht="34.15" customHeight="1">
      <c r="A161" s="17" t="s">
        <v>393</v>
      </c>
      <c r="B161" s="18" t="s">
        <v>394</v>
      </c>
      <c r="C161" s="41">
        <v>3367</v>
      </c>
    </row>
    <row r="162" spans="1:3" ht="34.15" customHeight="1">
      <c r="A162" s="17" t="s">
        <v>395</v>
      </c>
      <c r="B162" s="18" t="s">
        <v>394</v>
      </c>
      <c r="C162" s="41">
        <v>3367</v>
      </c>
    </row>
    <row r="163" spans="1:3" ht="34.15" customHeight="1">
      <c r="A163" s="17" t="s">
        <v>396</v>
      </c>
      <c r="B163" s="18" t="s">
        <v>397</v>
      </c>
      <c r="C163" s="41">
        <v>14174.170448999999</v>
      </c>
    </row>
    <row r="164" spans="1:3" ht="34.15" customHeight="1">
      <c r="A164" s="17" t="s">
        <v>398</v>
      </c>
      <c r="B164" s="18" t="s">
        <v>399</v>
      </c>
      <c r="C164" s="41">
        <v>4397.4233809999996</v>
      </c>
    </row>
    <row r="165" spans="1:3" ht="34.15" customHeight="1">
      <c r="A165" s="17" t="s">
        <v>400</v>
      </c>
      <c r="B165" s="18" t="s">
        <v>138</v>
      </c>
      <c r="C165" s="41">
        <v>393.72870399999999</v>
      </c>
    </row>
    <row r="166" spans="1:3" ht="34.15" customHeight="1">
      <c r="A166" s="17" t="s">
        <v>401</v>
      </c>
      <c r="B166" s="18" t="s">
        <v>402</v>
      </c>
      <c r="C166" s="41">
        <v>340.112686</v>
      </c>
    </row>
    <row r="167" spans="1:3" ht="34.15" customHeight="1">
      <c r="A167" s="17" t="s">
        <v>403</v>
      </c>
      <c r="B167" s="18" t="s">
        <v>404</v>
      </c>
      <c r="C167" s="41">
        <v>131.09544500000001</v>
      </c>
    </row>
    <row r="168" spans="1:3" ht="34.15" customHeight="1">
      <c r="A168" s="17" t="s">
        <v>405</v>
      </c>
      <c r="B168" s="18" t="s">
        <v>406</v>
      </c>
      <c r="C168" s="41">
        <v>1472.4006449999999</v>
      </c>
    </row>
    <row r="169" spans="1:3" ht="34.15" customHeight="1">
      <c r="A169" s="17" t="s">
        <v>407</v>
      </c>
      <c r="B169" s="18" t="s">
        <v>408</v>
      </c>
      <c r="C169" s="41">
        <v>204.46326199999999</v>
      </c>
    </row>
    <row r="170" spans="1:3" ht="34.15" customHeight="1">
      <c r="A170" s="17" t="s">
        <v>409</v>
      </c>
      <c r="B170" s="18" t="s">
        <v>410</v>
      </c>
      <c r="C170" s="41">
        <v>304.5</v>
      </c>
    </row>
    <row r="171" spans="1:3" ht="34.15" customHeight="1">
      <c r="A171" s="17" t="s">
        <v>411</v>
      </c>
      <c r="B171" s="18" t="s">
        <v>412</v>
      </c>
      <c r="C171" s="41">
        <v>416.604377</v>
      </c>
    </row>
    <row r="172" spans="1:3" ht="34.15" customHeight="1">
      <c r="A172" s="17" t="s">
        <v>413</v>
      </c>
      <c r="B172" s="18" t="s">
        <v>414</v>
      </c>
      <c r="C172" s="41">
        <v>113.686116</v>
      </c>
    </row>
    <row r="173" spans="1:3" ht="34.15" customHeight="1">
      <c r="A173" s="17" t="s">
        <v>415</v>
      </c>
      <c r="B173" s="18" t="s">
        <v>416</v>
      </c>
      <c r="C173" s="41">
        <v>1020.832146</v>
      </c>
    </row>
    <row r="174" spans="1:3" ht="34.15" customHeight="1">
      <c r="A174" s="17" t="s">
        <v>417</v>
      </c>
      <c r="B174" s="18" t="s">
        <v>418</v>
      </c>
      <c r="C174" s="41">
        <v>1831.7485360000001</v>
      </c>
    </row>
    <row r="175" spans="1:3" ht="34.15" customHeight="1">
      <c r="A175" s="17" t="s">
        <v>419</v>
      </c>
      <c r="B175" s="18" t="s">
        <v>420</v>
      </c>
      <c r="C175" s="41">
        <v>1618.7485360000001</v>
      </c>
    </row>
    <row r="176" spans="1:3" ht="34.15" customHeight="1">
      <c r="A176" s="17" t="s">
        <v>421</v>
      </c>
      <c r="B176" s="18" t="s">
        <v>422</v>
      </c>
      <c r="C176" s="41">
        <v>213</v>
      </c>
    </row>
    <row r="177" spans="1:3" ht="34.15" customHeight="1">
      <c r="A177" s="17" t="s">
        <v>423</v>
      </c>
      <c r="B177" s="18" t="s">
        <v>424</v>
      </c>
      <c r="C177" s="41">
        <v>429.75318099999998</v>
      </c>
    </row>
    <row r="178" spans="1:3" ht="34.15" customHeight="1">
      <c r="A178" s="17" t="s">
        <v>425</v>
      </c>
      <c r="B178" s="18" t="s">
        <v>138</v>
      </c>
      <c r="C178" s="41">
        <v>142.89926</v>
      </c>
    </row>
    <row r="179" spans="1:3" ht="34.15" customHeight="1">
      <c r="A179" s="17" t="s">
        <v>426</v>
      </c>
      <c r="B179" s="18" t="s">
        <v>427</v>
      </c>
      <c r="C179" s="41">
        <v>18.085704</v>
      </c>
    </row>
    <row r="180" spans="1:3" ht="34.15" customHeight="1">
      <c r="A180" s="17" t="s">
        <v>428</v>
      </c>
      <c r="B180" s="18" t="s">
        <v>429</v>
      </c>
      <c r="C180" s="41">
        <v>15</v>
      </c>
    </row>
    <row r="181" spans="1:3" ht="34.15" customHeight="1">
      <c r="A181" s="17" t="s">
        <v>430</v>
      </c>
      <c r="B181" s="18" t="s">
        <v>431</v>
      </c>
      <c r="C181" s="41">
        <v>253.76821699999999</v>
      </c>
    </row>
    <row r="182" spans="1:3" ht="34.15" customHeight="1">
      <c r="A182" s="17" t="s">
        <v>432</v>
      </c>
      <c r="B182" s="18" t="s">
        <v>433</v>
      </c>
      <c r="C182" s="41">
        <v>3977.9166059999998</v>
      </c>
    </row>
    <row r="183" spans="1:3" ht="34.15" customHeight="1">
      <c r="A183" s="17" t="s">
        <v>434</v>
      </c>
      <c r="B183" s="18" t="s">
        <v>435</v>
      </c>
      <c r="C183" s="41">
        <v>797.74490800000001</v>
      </c>
    </row>
    <row r="184" spans="1:3" ht="34.15" customHeight="1">
      <c r="A184" s="17" t="s">
        <v>436</v>
      </c>
      <c r="B184" s="18" t="s">
        <v>437</v>
      </c>
      <c r="C184" s="41">
        <v>3180.1716980000001</v>
      </c>
    </row>
    <row r="185" spans="1:3" ht="34.15" customHeight="1">
      <c r="A185" s="17" t="s">
        <v>438</v>
      </c>
      <c r="B185" s="18" t="s">
        <v>439</v>
      </c>
      <c r="C185" s="41">
        <v>3537.3287449999998</v>
      </c>
    </row>
    <row r="186" spans="1:3" ht="34.15" customHeight="1">
      <c r="A186" s="17" t="s">
        <v>440</v>
      </c>
      <c r="B186" s="18" t="s">
        <v>439</v>
      </c>
      <c r="C186" s="41">
        <v>3537.3287449999998</v>
      </c>
    </row>
    <row r="187" spans="1:3" ht="34.15" customHeight="1">
      <c r="A187" s="17" t="s">
        <v>441</v>
      </c>
      <c r="B187" s="18" t="s">
        <v>442</v>
      </c>
      <c r="C187" s="41">
        <v>84469.182797999994</v>
      </c>
    </row>
    <row r="188" spans="1:3" ht="34.15" customHeight="1">
      <c r="A188" s="17" t="s">
        <v>443</v>
      </c>
      <c r="B188" s="18" t="s">
        <v>444</v>
      </c>
      <c r="C188" s="41">
        <v>2259.9093290000001</v>
      </c>
    </row>
    <row r="189" spans="1:3" ht="34.15" customHeight="1">
      <c r="A189" s="17" t="s">
        <v>445</v>
      </c>
      <c r="B189" s="18" t="s">
        <v>138</v>
      </c>
      <c r="C189" s="41">
        <v>1565.683391</v>
      </c>
    </row>
    <row r="190" spans="1:3" ht="34.15" customHeight="1">
      <c r="A190" s="17" t="s">
        <v>446</v>
      </c>
      <c r="B190" s="18" t="s">
        <v>447</v>
      </c>
      <c r="C190" s="41">
        <v>131.766278</v>
      </c>
    </row>
    <row r="191" spans="1:3" ht="34.15" customHeight="1">
      <c r="A191" s="17" t="s">
        <v>448</v>
      </c>
      <c r="B191" s="18" t="s">
        <v>186</v>
      </c>
      <c r="C191" s="41">
        <v>30</v>
      </c>
    </row>
    <row r="192" spans="1:3" ht="34.15" customHeight="1">
      <c r="A192" s="17" t="s">
        <v>449</v>
      </c>
      <c r="B192" s="18" t="s">
        <v>450</v>
      </c>
      <c r="C192" s="41">
        <v>62.312060000000002</v>
      </c>
    </row>
    <row r="193" spans="1:3" ht="34.15" customHeight="1">
      <c r="A193" s="17" t="s">
        <v>451</v>
      </c>
      <c r="B193" s="18" t="s">
        <v>158</v>
      </c>
      <c r="C193" s="41">
        <v>65.247600000000006</v>
      </c>
    </row>
    <row r="194" spans="1:3" ht="34.15" customHeight="1">
      <c r="A194" s="17" t="s">
        <v>452</v>
      </c>
      <c r="B194" s="18" t="s">
        <v>453</v>
      </c>
      <c r="C194" s="41">
        <v>404.9</v>
      </c>
    </row>
    <row r="195" spans="1:3" ht="34.15" customHeight="1">
      <c r="A195" s="17" t="s">
        <v>454</v>
      </c>
      <c r="B195" s="18" t="s">
        <v>455</v>
      </c>
      <c r="C195" s="41">
        <v>437.80795999999998</v>
      </c>
    </row>
    <row r="196" spans="1:3" ht="34.15" customHeight="1">
      <c r="A196" s="17" t="s">
        <v>456</v>
      </c>
      <c r="B196" s="18" t="s">
        <v>138</v>
      </c>
      <c r="C196" s="41">
        <v>243.42080799999999</v>
      </c>
    </row>
    <row r="197" spans="1:3" ht="34.15" customHeight="1">
      <c r="A197" s="17" t="s">
        <v>457</v>
      </c>
      <c r="B197" s="18" t="s">
        <v>458</v>
      </c>
      <c r="C197" s="41">
        <v>194.38715199999999</v>
      </c>
    </row>
    <row r="198" spans="1:3" ht="34.15" customHeight="1">
      <c r="A198" s="17" t="s">
        <v>459</v>
      </c>
      <c r="B198" s="18" t="s">
        <v>460</v>
      </c>
      <c r="C198" s="41">
        <v>71460.088522000005</v>
      </c>
    </row>
    <row r="199" spans="1:3" ht="34.15" customHeight="1">
      <c r="A199" s="17" t="s">
        <v>461</v>
      </c>
      <c r="B199" s="18" t="s">
        <v>462</v>
      </c>
      <c r="C199" s="41">
        <v>5045.2991860000002</v>
      </c>
    </row>
    <row r="200" spans="1:3" ht="34.15" customHeight="1">
      <c r="A200" s="17" t="s">
        <v>463</v>
      </c>
      <c r="B200" s="18" t="s">
        <v>464</v>
      </c>
      <c r="C200" s="41">
        <v>9319.3456800000004</v>
      </c>
    </row>
    <row r="201" spans="1:3" ht="34.15" customHeight="1">
      <c r="A201" s="17" t="s">
        <v>465</v>
      </c>
      <c r="B201" s="18" t="s">
        <v>466</v>
      </c>
      <c r="C201" s="41">
        <v>54105.787956</v>
      </c>
    </row>
    <row r="202" spans="1:3" ht="34.15" customHeight="1">
      <c r="A202" s="17" t="s">
        <v>467</v>
      </c>
      <c r="B202" s="18" t="s">
        <v>468</v>
      </c>
      <c r="C202" s="41">
        <v>2989.6556999999998</v>
      </c>
    </row>
    <row r="203" spans="1:3" ht="34.15" customHeight="1">
      <c r="A203" s="17" t="s">
        <v>469</v>
      </c>
      <c r="B203" s="18" t="s">
        <v>470</v>
      </c>
      <c r="C203" s="41">
        <v>664.57411999999999</v>
      </c>
    </row>
    <row r="204" spans="1:3" ht="34.15" customHeight="1">
      <c r="A204" s="17" t="s">
        <v>471</v>
      </c>
      <c r="B204" s="18" t="s">
        <v>472</v>
      </c>
      <c r="C204" s="41">
        <v>664.57411999999999</v>
      </c>
    </row>
    <row r="205" spans="1:3" ht="34.15" customHeight="1">
      <c r="A205" s="17" t="s">
        <v>473</v>
      </c>
      <c r="B205" s="18" t="s">
        <v>474</v>
      </c>
      <c r="C205" s="41">
        <v>105.283292</v>
      </c>
    </row>
    <row r="206" spans="1:3" ht="34.15" customHeight="1">
      <c r="A206" s="17" t="s">
        <v>475</v>
      </c>
      <c r="B206" s="18" t="s">
        <v>476</v>
      </c>
      <c r="C206" s="41">
        <v>95.783292000000003</v>
      </c>
    </row>
    <row r="207" spans="1:3" ht="34.15" customHeight="1">
      <c r="A207" s="17" t="s">
        <v>477</v>
      </c>
      <c r="B207" s="18" t="s">
        <v>478</v>
      </c>
      <c r="C207" s="41">
        <v>9.5</v>
      </c>
    </row>
    <row r="208" spans="1:3" ht="34.15" customHeight="1">
      <c r="A208" s="17" t="s">
        <v>479</v>
      </c>
      <c r="B208" s="18" t="s">
        <v>480</v>
      </c>
      <c r="C208" s="41">
        <v>1000.88134</v>
      </c>
    </row>
    <row r="209" spans="1:3" ht="34.15" customHeight="1">
      <c r="A209" s="17" t="s">
        <v>481</v>
      </c>
      <c r="B209" s="18" t="s">
        <v>482</v>
      </c>
      <c r="C209" s="41">
        <v>103</v>
      </c>
    </row>
    <row r="210" spans="1:3" ht="34.15" customHeight="1">
      <c r="A210" s="17" t="s">
        <v>483</v>
      </c>
      <c r="B210" s="18" t="s">
        <v>484</v>
      </c>
      <c r="C210" s="41">
        <v>122.3</v>
      </c>
    </row>
    <row r="211" spans="1:3" ht="34.15" customHeight="1">
      <c r="A211" s="17" t="s">
        <v>485</v>
      </c>
      <c r="B211" s="18" t="s">
        <v>486</v>
      </c>
      <c r="C211" s="41">
        <v>540.97134000000005</v>
      </c>
    </row>
    <row r="212" spans="1:3" ht="34.15" customHeight="1">
      <c r="A212" s="17" t="s">
        <v>487</v>
      </c>
      <c r="B212" s="18" t="s">
        <v>488</v>
      </c>
      <c r="C212" s="41">
        <v>234.61</v>
      </c>
    </row>
    <row r="213" spans="1:3" ht="34.15" customHeight="1">
      <c r="A213" s="17" t="s">
        <v>489</v>
      </c>
      <c r="B213" s="18" t="s">
        <v>490</v>
      </c>
      <c r="C213" s="41">
        <v>710.43398400000001</v>
      </c>
    </row>
    <row r="214" spans="1:3" ht="34.15" customHeight="1">
      <c r="A214" s="17" t="s">
        <v>491</v>
      </c>
      <c r="B214" s="18" t="s">
        <v>138</v>
      </c>
      <c r="C214" s="41">
        <v>217.43398400000001</v>
      </c>
    </row>
    <row r="215" spans="1:3" ht="34.15" customHeight="1">
      <c r="A215" s="17" t="s">
        <v>492</v>
      </c>
      <c r="B215" s="18" t="s">
        <v>493</v>
      </c>
      <c r="C215" s="41">
        <v>80</v>
      </c>
    </row>
    <row r="216" spans="1:3" ht="34.15" customHeight="1">
      <c r="A216" s="17" t="s">
        <v>494</v>
      </c>
      <c r="B216" s="18" t="s">
        <v>495</v>
      </c>
      <c r="C216" s="41">
        <v>10</v>
      </c>
    </row>
    <row r="217" spans="1:3" ht="34.15" customHeight="1">
      <c r="A217" s="17" t="s">
        <v>496</v>
      </c>
      <c r="B217" s="18" t="s">
        <v>497</v>
      </c>
      <c r="C217" s="41">
        <v>331</v>
      </c>
    </row>
    <row r="218" spans="1:3" ht="34.15" customHeight="1">
      <c r="A218" s="17" t="s">
        <v>498</v>
      </c>
      <c r="B218" s="18" t="s">
        <v>499</v>
      </c>
      <c r="C218" s="41">
        <v>72</v>
      </c>
    </row>
    <row r="219" spans="1:3" ht="34.15" customHeight="1">
      <c r="A219" s="17" t="s">
        <v>500</v>
      </c>
      <c r="B219" s="18" t="s">
        <v>501</v>
      </c>
      <c r="C219" s="41">
        <v>132.81295399999999</v>
      </c>
    </row>
    <row r="220" spans="1:3" ht="34.15" customHeight="1">
      <c r="A220" s="17" t="s">
        <v>502</v>
      </c>
      <c r="B220" s="18" t="s">
        <v>138</v>
      </c>
      <c r="C220" s="41">
        <v>108.812954</v>
      </c>
    </row>
    <row r="221" spans="1:3" ht="34.15" customHeight="1">
      <c r="A221" s="17" t="s">
        <v>503</v>
      </c>
      <c r="B221" s="18" t="s">
        <v>504</v>
      </c>
      <c r="C221" s="41">
        <v>24</v>
      </c>
    </row>
    <row r="222" spans="1:3" ht="34.15" customHeight="1">
      <c r="A222" s="17" t="s">
        <v>505</v>
      </c>
      <c r="B222" s="18" t="s">
        <v>506</v>
      </c>
      <c r="C222" s="41">
        <v>949.5</v>
      </c>
    </row>
    <row r="223" spans="1:3" ht="34.15" customHeight="1">
      <c r="A223" s="17" t="s">
        <v>507</v>
      </c>
      <c r="B223" s="18" t="s">
        <v>508</v>
      </c>
      <c r="C223" s="41">
        <v>99.5</v>
      </c>
    </row>
    <row r="224" spans="1:3" ht="34.15" customHeight="1">
      <c r="A224" s="17" t="s">
        <v>509</v>
      </c>
      <c r="B224" s="18" t="s">
        <v>510</v>
      </c>
      <c r="C224" s="41">
        <v>850</v>
      </c>
    </row>
    <row r="225" spans="1:3" ht="34.15" customHeight="1">
      <c r="A225" s="17" t="s">
        <v>511</v>
      </c>
      <c r="B225" s="18" t="s">
        <v>512</v>
      </c>
      <c r="C225" s="41">
        <v>330.99820599999998</v>
      </c>
    </row>
    <row r="226" spans="1:3" ht="34.15" customHeight="1">
      <c r="A226" s="17" t="s">
        <v>513</v>
      </c>
      <c r="B226" s="18" t="s">
        <v>514</v>
      </c>
      <c r="C226" s="41">
        <v>70</v>
      </c>
    </row>
    <row r="227" spans="1:3" ht="34.15" customHeight="1">
      <c r="A227" s="17" t="s">
        <v>515</v>
      </c>
      <c r="B227" s="18" t="s">
        <v>516</v>
      </c>
      <c r="C227" s="41">
        <v>260.99820599999998</v>
      </c>
    </row>
    <row r="228" spans="1:3" ht="34.15" customHeight="1">
      <c r="A228" s="17" t="s">
        <v>517</v>
      </c>
      <c r="B228" s="18" t="s">
        <v>518</v>
      </c>
      <c r="C228" s="41">
        <v>503.3</v>
      </c>
    </row>
    <row r="229" spans="1:3" ht="34.15" customHeight="1">
      <c r="A229" s="17" t="s">
        <v>519</v>
      </c>
      <c r="B229" s="18" t="s">
        <v>520</v>
      </c>
      <c r="C229" s="41">
        <v>441.3</v>
      </c>
    </row>
    <row r="230" spans="1:3" ht="34.15" customHeight="1">
      <c r="A230" s="17" t="s">
        <v>521</v>
      </c>
      <c r="B230" s="18" t="s">
        <v>522</v>
      </c>
      <c r="C230" s="41">
        <v>62</v>
      </c>
    </row>
    <row r="231" spans="1:3" ht="34.15" customHeight="1">
      <c r="A231" s="17" t="s">
        <v>523</v>
      </c>
      <c r="B231" s="18" t="s">
        <v>524</v>
      </c>
      <c r="C231" s="41">
        <v>1767</v>
      </c>
    </row>
    <row r="232" spans="1:3" ht="34.15" customHeight="1">
      <c r="A232" s="17" t="s">
        <v>525</v>
      </c>
      <c r="B232" s="18" t="s">
        <v>526</v>
      </c>
      <c r="C232" s="41">
        <v>812</v>
      </c>
    </row>
    <row r="233" spans="1:3" ht="34.15" customHeight="1">
      <c r="A233" s="17" t="s">
        <v>527</v>
      </c>
      <c r="B233" s="18" t="s">
        <v>528</v>
      </c>
      <c r="C233" s="41">
        <v>955</v>
      </c>
    </row>
    <row r="234" spans="1:3" ht="34.15" customHeight="1">
      <c r="A234" s="17" t="s">
        <v>529</v>
      </c>
      <c r="B234" s="18" t="s">
        <v>530</v>
      </c>
      <c r="C234" s="41">
        <v>656.16669200000001</v>
      </c>
    </row>
    <row r="235" spans="1:3" ht="34.15" customHeight="1">
      <c r="A235" s="17" t="s">
        <v>531</v>
      </c>
      <c r="B235" s="18" t="s">
        <v>138</v>
      </c>
      <c r="C235" s="41">
        <v>365.78529600000002</v>
      </c>
    </row>
    <row r="236" spans="1:3" ht="34.15" customHeight="1">
      <c r="A236" s="17" t="s">
        <v>532</v>
      </c>
      <c r="B236" s="18" t="s">
        <v>533</v>
      </c>
      <c r="C236" s="41">
        <v>100.4</v>
      </c>
    </row>
    <row r="237" spans="1:3" ht="34.15" customHeight="1">
      <c r="A237" s="17" t="s">
        <v>534</v>
      </c>
      <c r="B237" s="18" t="s">
        <v>535</v>
      </c>
      <c r="C237" s="41">
        <v>27</v>
      </c>
    </row>
    <row r="238" spans="1:3" ht="34.15" customHeight="1">
      <c r="A238" s="17" t="s">
        <v>536</v>
      </c>
      <c r="B238" s="18" t="s">
        <v>158</v>
      </c>
      <c r="C238" s="41">
        <v>120.18139600000001</v>
      </c>
    </row>
    <row r="239" spans="1:3" ht="34.15" customHeight="1">
      <c r="A239" s="17" t="s">
        <v>537</v>
      </c>
      <c r="B239" s="18" t="s">
        <v>538</v>
      </c>
      <c r="C239" s="41">
        <v>42.8</v>
      </c>
    </row>
    <row r="240" spans="1:3" ht="34.15" customHeight="1">
      <c r="A240" s="17" t="s">
        <v>539</v>
      </c>
      <c r="B240" s="18" t="s">
        <v>540</v>
      </c>
      <c r="C240" s="41">
        <v>3490.4263989999999</v>
      </c>
    </row>
    <row r="241" spans="1:3" ht="34.15" customHeight="1">
      <c r="A241" s="17" t="s">
        <v>541</v>
      </c>
      <c r="B241" s="18" t="s">
        <v>540</v>
      </c>
      <c r="C241" s="41">
        <v>3490.4263989999999</v>
      </c>
    </row>
    <row r="242" spans="1:3" ht="34.15" customHeight="1">
      <c r="A242" s="17" t="s">
        <v>542</v>
      </c>
      <c r="B242" s="18" t="s">
        <v>543</v>
      </c>
      <c r="C242" s="41">
        <v>26895.443379</v>
      </c>
    </row>
    <row r="243" spans="1:3" ht="34.15" customHeight="1">
      <c r="A243" s="17" t="s">
        <v>544</v>
      </c>
      <c r="B243" s="18" t="s">
        <v>545</v>
      </c>
      <c r="C243" s="41">
        <v>467.99122399999999</v>
      </c>
    </row>
    <row r="244" spans="1:3" ht="34.15" customHeight="1">
      <c r="A244" s="17" t="s">
        <v>546</v>
      </c>
      <c r="B244" s="18" t="s">
        <v>138</v>
      </c>
      <c r="C244" s="41">
        <v>409.291224</v>
      </c>
    </row>
    <row r="245" spans="1:3" ht="34.15" customHeight="1">
      <c r="A245" s="17" t="s">
        <v>547</v>
      </c>
      <c r="B245" s="18" t="s">
        <v>140</v>
      </c>
      <c r="C245" s="41">
        <v>50</v>
      </c>
    </row>
    <row r="246" spans="1:3" ht="34.15" customHeight="1">
      <c r="A246" s="17" t="s">
        <v>548</v>
      </c>
      <c r="B246" s="18" t="s">
        <v>549</v>
      </c>
      <c r="C246" s="41">
        <v>8.6999999999999993</v>
      </c>
    </row>
    <row r="247" spans="1:3" ht="34.15" customHeight="1">
      <c r="A247" s="17" t="s">
        <v>550</v>
      </c>
      <c r="B247" s="18" t="s">
        <v>551</v>
      </c>
      <c r="C247" s="41">
        <v>10656.075101</v>
      </c>
    </row>
    <row r="248" spans="1:3" ht="34.15" customHeight="1">
      <c r="A248" s="17" t="s">
        <v>552</v>
      </c>
      <c r="B248" s="18" t="s">
        <v>553</v>
      </c>
      <c r="C248" s="41">
        <v>4812.5036300000002</v>
      </c>
    </row>
    <row r="249" spans="1:3" ht="34.15" customHeight="1">
      <c r="A249" s="17" t="s">
        <v>554</v>
      </c>
      <c r="B249" s="18" t="s">
        <v>555</v>
      </c>
      <c r="C249" s="41">
        <v>5053.5714710000002</v>
      </c>
    </row>
    <row r="250" spans="1:3" ht="34.15" customHeight="1">
      <c r="A250" s="17" t="s">
        <v>556</v>
      </c>
      <c r="B250" s="18" t="s">
        <v>557</v>
      </c>
      <c r="C250" s="41">
        <v>790</v>
      </c>
    </row>
    <row r="251" spans="1:3" ht="34.15" customHeight="1">
      <c r="A251" s="17" t="s">
        <v>558</v>
      </c>
      <c r="B251" s="18" t="s">
        <v>559</v>
      </c>
      <c r="C251" s="41">
        <v>3523.3717160000001</v>
      </c>
    </row>
    <row r="252" spans="1:3" ht="34.15" customHeight="1">
      <c r="A252" s="17" t="s">
        <v>560</v>
      </c>
      <c r="B252" s="18" t="s">
        <v>561</v>
      </c>
      <c r="C252" s="41">
        <v>2038.705627</v>
      </c>
    </row>
    <row r="253" spans="1:3" ht="34.15" customHeight="1">
      <c r="A253" s="17" t="s">
        <v>562</v>
      </c>
      <c r="B253" s="18" t="s">
        <v>563</v>
      </c>
      <c r="C253" s="41">
        <v>342.97597200000001</v>
      </c>
    </row>
    <row r="254" spans="1:3" ht="34.15" customHeight="1">
      <c r="A254" s="17" t="s">
        <v>564</v>
      </c>
      <c r="B254" s="18" t="s">
        <v>565</v>
      </c>
      <c r="C254" s="41">
        <v>291.36694599999998</v>
      </c>
    </row>
    <row r="255" spans="1:3" ht="34.15" customHeight="1">
      <c r="A255" s="17" t="s">
        <v>566</v>
      </c>
      <c r="B255" s="18" t="s">
        <v>567</v>
      </c>
      <c r="C255" s="41">
        <v>306.22384299999999</v>
      </c>
    </row>
    <row r="256" spans="1:3" ht="34.15" customHeight="1">
      <c r="A256" s="17" t="s">
        <v>568</v>
      </c>
      <c r="B256" s="18" t="s">
        <v>569</v>
      </c>
      <c r="C256" s="41">
        <v>265.27932800000002</v>
      </c>
    </row>
    <row r="257" spans="1:3" ht="34.15" customHeight="1">
      <c r="A257" s="17" t="s">
        <v>570</v>
      </c>
      <c r="B257" s="18" t="s">
        <v>571</v>
      </c>
      <c r="C257" s="41">
        <v>50.24</v>
      </c>
    </row>
    <row r="258" spans="1:3" ht="34.15" customHeight="1">
      <c r="A258" s="17" t="s">
        <v>572</v>
      </c>
      <c r="B258" s="18" t="s">
        <v>573</v>
      </c>
      <c r="C258" s="41">
        <v>98.08</v>
      </c>
    </row>
    <row r="259" spans="1:3" ht="34.15" customHeight="1">
      <c r="A259" s="17" t="s">
        <v>574</v>
      </c>
      <c r="B259" s="18" t="s">
        <v>575</v>
      </c>
      <c r="C259" s="41">
        <v>130.5</v>
      </c>
    </row>
    <row r="260" spans="1:3" ht="34.15" customHeight="1">
      <c r="A260" s="17" t="s">
        <v>576</v>
      </c>
      <c r="B260" s="18" t="s">
        <v>577</v>
      </c>
      <c r="C260" s="41">
        <v>85</v>
      </c>
    </row>
    <row r="261" spans="1:3" ht="34.15" customHeight="1">
      <c r="A261" s="17" t="s">
        <v>578</v>
      </c>
      <c r="B261" s="18" t="s">
        <v>579</v>
      </c>
      <c r="C261" s="41">
        <v>85</v>
      </c>
    </row>
    <row r="262" spans="1:3" ht="34.15" customHeight="1">
      <c r="A262" s="17" t="s">
        <v>580</v>
      </c>
      <c r="B262" s="18" t="s">
        <v>581</v>
      </c>
      <c r="C262" s="41">
        <v>10417.545405999999</v>
      </c>
    </row>
    <row r="263" spans="1:3" ht="34.15" customHeight="1">
      <c r="A263" s="17" t="s">
        <v>582</v>
      </c>
      <c r="B263" s="18" t="s">
        <v>583</v>
      </c>
      <c r="C263" s="41">
        <v>2646.718871</v>
      </c>
    </row>
    <row r="264" spans="1:3" ht="34.15" customHeight="1">
      <c r="A264" s="17" t="s">
        <v>584</v>
      </c>
      <c r="B264" s="18" t="s">
        <v>585</v>
      </c>
      <c r="C264" s="41">
        <v>4281.2443999999996</v>
      </c>
    </row>
    <row r="265" spans="1:3" ht="34.15" customHeight="1">
      <c r="A265" s="17" t="s">
        <v>586</v>
      </c>
      <c r="B265" s="18" t="s">
        <v>587</v>
      </c>
      <c r="C265" s="41">
        <v>3389.4261350000002</v>
      </c>
    </row>
    <row r="266" spans="1:3" ht="34.15" customHeight="1">
      <c r="A266" s="17" t="s">
        <v>588</v>
      </c>
      <c r="B266" s="18" t="s">
        <v>589</v>
      </c>
      <c r="C266" s="41">
        <v>100.15600000000001</v>
      </c>
    </row>
    <row r="267" spans="1:3" ht="34.15" customHeight="1">
      <c r="A267" s="17" t="s">
        <v>590</v>
      </c>
      <c r="B267" s="18" t="s">
        <v>591</v>
      </c>
      <c r="C267" s="41">
        <v>944.64</v>
      </c>
    </row>
    <row r="268" spans="1:3" ht="34.15" customHeight="1">
      <c r="A268" s="17" t="s">
        <v>592</v>
      </c>
      <c r="B268" s="18" t="s">
        <v>593</v>
      </c>
      <c r="C268" s="41">
        <v>944.64</v>
      </c>
    </row>
    <row r="269" spans="1:3" ht="34.15" customHeight="1">
      <c r="A269" s="17" t="s">
        <v>594</v>
      </c>
      <c r="B269" s="18" t="s">
        <v>595</v>
      </c>
      <c r="C269" s="41">
        <v>399.85</v>
      </c>
    </row>
    <row r="270" spans="1:3" ht="34.15" customHeight="1">
      <c r="A270" s="17" t="s">
        <v>596</v>
      </c>
      <c r="B270" s="18" t="s">
        <v>597</v>
      </c>
      <c r="C270" s="41">
        <v>369.29</v>
      </c>
    </row>
    <row r="271" spans="1:3" ht="34.15" customHeight="1">
      <c r="A271" s="17" t="s">
        <v>598</v>
      </c>
      <c r="B271" s="18" t="s">
        <v>599</v>
      </c>
      <c r="C271" s="41">
        <v>30.56</v>
      </c>
    </row>
    <row r="272" spans="1:3" ht="34.15" customHeight="1">
      <c r="A272" s="17" t="s">
        <v>600</v>
      </c>
      <c r="B272" s="18" t="s">
        <v>601</v>
      </c>
      <c r="C272" s="41">
        <v>400.96993199999997</v>
      </c>
    </row>
    <row r="273" spans="1:3" ht="34.15" customHeight="1">
      <c r="A273" s="17" t="s">
        <v>602</v>
      </c>
      <c r="B273" s="18" t="s">
        <v>138</v>
      </c>
      <c r="C273" s="41">
        <v>344.44993199999999</v>
      </c>
    </row>
    <row r="274" spans="1:3" ht="34.15" customHeight="1">
      <c r="A274" s="17" t="s">
        <v>603</v>
      </c>
      <c r="B274" s="18" t="s">
        <v>140</v>
      </c>
      <c r="C274" s="41">
        <v>16.72</v>
      </c>
    </row>
    <row r="275" spans="1:3" ht="34.15" customHeight="1">
      <c r="A275" s="17" t="s">
        <v>604</v>
      </c>
      <c r="B275" s="18" t="s">
        <v>605</v>
      </c>
      <c r="C275" s="41">
        <v>37.9</v>
      </c>
    </row>
    <row r="276" spans="1:3" ht="34.15" customHeight="1">
      <c r="A276" s="17" t="s">
        <v>606</v>
      </c>
      <c r="B276" s="18" t="s">
        <v>607</v>
      </c>
      <c r="C276" s="41">
        <v>1.9</v>
      </c>
    </row>
    <row r="277" spans="1:3" ht="34.15" customHeight="1">
      <c r="A277" s="17" t="s">
        <v>608</v>
      </c>
      <c r="B277" s="18" t="s">
        <v>609</v>
      </c>
      <c r="C277" s="41">
        <v>2753.1754729999998</v>
      </c>
    </row>
    <row r="278" spans="1:3" ht="34.15" customHeight="1">
      <c r="A278" s="17" t="s">
        <v>610</v>
      </c>
      <c r="B278" s="18" t="s">
        <v>611</v>
      </c>
      <c r="C278" s="41">
        <v>612.49642500000004</v>
      </c>
    </row>
    <row r="279" spans="1:3" ht="34.15" customHeight="1">
      <c r="A279" s="17" t="s">
        <v>612</v>
      </c>
      <c r="B279" s="18" t="s">
        <v>138</v>
      </c>
      <c r="C279" s="41">
        <v>385.82016399999998</v>
      </c>
    </row>
    <row r="280" spans="1:3" ht="34.15" customHeight="1">
      <c r="A280" s="17" t="s">
        <v>613</v>
      </c>
      <c r="B280" s="18" t="s">
        <v>614</v>
      </c>
      <c r="C280" s="41">
        <v>226.67626100000001</v>
      </c>
    </row>
    <row r="281" spans="1:3" ht="34.15" customHeight="1">
      <c r="A281" s="17" t="s">
        <v>615</v>
      </c>
      <c r="B281" s="18" t="s">
        <v>616</v>
      </c>
      <c r="C281" s="41">
        <v>105.856752</v>
      </c>
    </row>
    <row r="282" spans="1:3" ht="34.15" customHeight="1">
      <c r="A282" s="17" t="s">
        <v>617</v>
      </c>
      <c r="B282" s="18" t="s">
        <v>618</v>
      </c>
      <c r="C282" s="41">
        <v>105.856752</v>
      </c>
    </row>
    <row r="283" spans="1:3" ht="34.15" customHeight="1">
      <c r="A283" s="17" t="s">
        <v>619</v>
      </c>
      <c r="B283" s="18" t="s">
        <v>620</v>
      </c>
      <c r="C283" s="41">
        <v>1605.62</v>
      </c>
    </row>
    <row r="284" spans="1:3" ht="34.15" customHeight="1">
      <c r="A284" s="17" t="s">
        <v>621</v>
      </c>
      <c r="B284" s="18" t="s">
        <v>622</v>
      </c>
      <c r="C284" s="41">
        <v>1605.62</v>
      </c>
    </row>
    <row r="285" spans="1:3" ht="34.15" customHeight="1">
      <c r="A285" s="17" t="s">
        <v>623</v>
      </c>
      <c r="B285" s="18" t="s">
        <v>624</v>
      </c>
      <c r="C285" s="41">
        <v>287.81381199999998</v>
      </c>
    </row>
    <row r="286" spans="1:3" ht="34.15" customHeight="1">
      <c r="A286" s="17" t="s">
        <v>625</v>
      </c>
      <c r="B286" s="18" t="s">
        <v>626</v>
      </c>
      <c r="C286" s="41">
        <v>280.81381199999998</v>
      </c>
    </row>
    <row r="287" spans="1:3" ht="34.15" customHeight="1">
      <c r="A287" s="17" t="s">
        <v>627</v>
      </c>
      <c r="B287" s="18" t="s">
        <v>628</v>
      </c>
      <c r="C287" s="41">
        <v>3</v>
      </c>
    </row>
    <row r="288" spans="1:3" ht="34.15" customHeight="1">
      <c r="A288" s="17" t="s">
        <v>629</v>
      </c>
      <c r="B288" s="18" t="s">
        <v>630</v>
      </c>
      <c r="C288" s="41">
        <v>4</v>
      </c>
    </row>
    <row r="289" spans="1:3" ht="34.15" customHeight="1">
      <c r="A289" s="17" t="s">
        <v>631</v>
      </c>
      <c r="B289" s="18" t="s">
        <v>632</v>
      </c>
      <c r="C289" s="41">
        <v>9</v>
      </c>
    </row>
    <row r="290" spans="1:3" ht="34.15" customHeight="1">
      <c r="A290" s="17" t="s">
        <v>633</v>
      </c>
      <c r="B290" s="18" t="s">
        <v>632</v>
      </c>
      <c r="C290" s="41">
        <v>9</v>
      </c>
    </row>
    <row r="291" spans="1:3" ht="34.15" customHeight="1">
      <c r="A291" s="17" t="s">
        <v>634</v>
      </c>
      <c r="B291" s="18" t="s">
        <v>635</v>
      </c>
      <c r="C291" s="41">
        <v>132.38848400000001</v>
      </c>
    </row>
    <row r="292" spans="1:3" ht="34.15" customHeight="1">
      <c r="A292" s="17" t="s">
        <v>636</v>
      </c>
      <c r="B292" s="18" t="s">
        <v>158</v>
      </c>
      <c r="C292" s="41">
        <v>132.38848400000001</v>
      </c>
    </row>
    <row r="293" spans="1:3" ht="34.15" customHeight="1">
      <c r="A293" s="17" t="s">
        <v>637</v>
      </c>
      <c r="B293" s="18" t="s">
        <v>638</v>
      </c>
      <c r="C293" s="41">
        <v>2474.4937209999998</v>
      </c>
    </row>
    <row r="294" spans="1:3" ht="34.15" customHeight="1">
      <c r="A294" s="17" t="s">
        <v>639</v>
      </c>
      <c r="B294" s="18" t="s">
        <v>640</v>
      </c>
      <c r="C294" s="41">
        <v>1916.341987</v>
      </c>
    </row>
    <row r="295" spans="1:3" ht="34.15" customHeight="1">
      <c r="A295" s="17" t="s">
        <v>641</v>
      </c>
      <c r="B295" s="18" t="s">
        <v>138</v>
      </c>
      <c r="C295" s="41">
        <v>525.85861699999998</v>
      </c>
    </row>
    <row r="296" spans="1:3" ht="34.15" customHeight="1">
      <c r="A296" s="17" t="s">
        <v>642</v>
      </c>
      <c r="B296" s="18" t="s">
        <v>367</v>
      </c>
      <c r="C296" s="41">
        <v>581.59376599999996</v>
      </c>
    </row>
    <row r="297" spans="1:3" ht="34.15" customHeight="1">
      <c r="A297" s="17" t="s">
        <v>643</v>
      </c>
      <c r="B297" s="18" t="s">
        <v>644</v>
      </c>
      <c r="C297" s="41">
        <v>668.48506799999996</v>
      </c>
    </row>
    <row r="298" spans="1:3" ht="34.15" customHeight="1">
      <c r="A298" s="17" t="s">
        <v>645</v>
      </c>
      <c r="B298" s="18" t="s">
        <v>646</v>
      </c>
      <c r="C298" s="41">
        <v>140.40453600000001</v>
      </c>
    </row>
    <row r="299" spans="1:3" ht="34.15" customHeight="1">
      <c r="A299" s="17" t="s">
        <v>647</v>
      </c>
      <c r="B299" s="18" t="s">
        <v>648</v>
      </c>
      <c r="C299" s="41">
        <v>72.162692000000007</v>
      </c>
    </row>
    <row r="300" spans="1:3" ht="34.15" customHeight="1">
      <c r="A300" s="17" t="s">
        <v>649</v>
      </c>
      <c r="B300" s="18" t="s">
        <v>648</v>
      </c>
      <c r="C300" s="41">
        <v>72.162692000000007</v>
      </c>
    </row>
    <row r="301" spans="1:3" ht="34.15" customHeight="1">
      <c r="A301" s="17" t="s">
        <v>650</v>
      </c>
      <c r="B301" s="18" t="s">
        <v>651</v>
      </c>
      <c r="C301" s="41">
        <v>381.59200199999998</v>
      </c>
    </row>
    <row r="302" spans="1:3" ht="34.15" customHeight="1">
      <c r="A302" s="17" t="s">
        <v>652</v>
      </c>
      <c r="B302" s="18" t="s">
        <v>653</v>
      </c>
      <c r="C302" s="41">
        <v>381.59200199999998</v>
      </c>
    </row>
    <row r="303" spans="1:3" ht="34.15" customHeight="1">
      <c r="A303" s="17" t="s">
        <v>654</v>
      </c>
      <c r="B303" s="18" t="s">
        <v>655</v>
      </c>
      <c r="C303" s="41">
        <v>104.39704</v>
      </c>
    </row>
    <row r="304" spans="1:3" ht="34.15" customHeight="1">
      <c r="A304" s="17" t="s">
        <v>656</v>
      </c>
      <c r="B304" s="18" t="s">
        <v>655</v>
      </c>
      <c r="C304" s="41">
        <v>104.39704</v>
      </c>
    </row>
    <row r="305" spans="1:3" ht="34.15" customHeight="1">
      <c r="A305" s="17" t="s">
        <v>657</v>
      </c>
      <c r="B305" s="18" t="s">
        <v>658</v>
      </c>
      <c r="C305" s="41">
        <v>62805.215981000001</v>
      </c>
    </row>
    <row r="306" spans="1:3" ht="34.15" customHeight="1">
      <c r="A306" s="17" t="s">
        <v>659</v>
      </c>
      <c r="B306" s="18" t="s">
        <v>660</v>
      </c>
      <c r="C306" s="41">
        <v>9923.0079249999999</v>
      </c>
    </row>
    <row r="307" spans="1:3" ht="34.15" customHeight="1">
      <c r="A307" s="17" t="s">
        <v>661</v>
      </c>
      <c r="B307" s="18" t="s">
        <v>138</v>
      </c>
      <c r="C307" s="41">
        <v>1064.9512560000001</v>
      </c>
    </row>
    <row r="308" spans="1:3" ht="34.15" customHeight="1">
      <c r="A308" s="17" t="s">
        <v>662</v>
      </c>
      <c r="B308" s="18" t="s">
        <v>158</v>
      </c>
      <c r="C308" s="41">
        <v>7949.4985909999996</v>
      </c>
    </row>
    <row r="309" spans="1:3" ht="34.15" customHeight="1">
      <c r="A309" s="17" t="s">
        <v>663</v>
      </c>
      <c r="B309" s="18" t="s">
        <v>664</v>
      </c>
      <c r="C309" s="41">
        <v>645.72593400000005</v>
      </c>
    </row>
    <row r="310" spans="1:3" ht="34.15" customHeight="1">
      <c r="A310" s="17" t="s">
        <v>665</v>
      </c>
      <c r="B310" s="18" t="s">
        <v>666</v>
      </c>
      <c r="C310" s="41">
        <v>124.832144</v>
      </c>
    </row>
    <row r="311" spans="1:3" ht="34.15" customHeight="1">
      <c r="A311" s="17" t="s">
        <v>667</v>
      </c>
      <c r="B311" s="18" t="s">
        <v>668</v>
      </c>
      <c r="C311" s="41">
        <v>60</v>
      </c>
    </row>
    <row r="312" spans="1:3" ht="34.15" customHeight="1">
      <c r="A312" s="17" t="s">
        <v>669</v>
      </c>
      <c r="B312" s="18" t="s">
        <v>670</v>
      </c>
      <c r="C312" s="41">
        <v>60</v>
      </c>
    </row>
    <row r="313" spans="1:3" ht="34.15" customHeight="1">
      <c r="A313" s="17" t="s">
        <v>671</v>
      </c>
      <c r="B313" s="18" t="s">
        <v>672</v>
      </c>
      <c r="C313" s="41">
        <v>11</v>
      </c>
    </row>
    <row r="314" spans="1:3" ht="34.15" customHeight="1">
      <c r="A314" s="17" t="s">
        <v>673</v>
      </c>
      <c r="B314" s="18" t="s">
        <v>674</v>
      </c>
      <c r="C314" s="41">
        <v>7</v>
      </c>
    </row>
    <row r="315" spans="1:3" ht="34.15" customHeight="1">
      <c r="A315" s="17" t="s">
        <v>675</v>
      </c>
      <c r="B315" s="18" t="s">
        <v>676</v>
      </c>
      <c r="C315" s="41">
        <v>4966.1971720000001</v>
      </c>
    </row>
    <row r="316" spans="1:3" ht="34.15" customHeight="1">
      <c r="A316" s="17" t="s">
        <v>677</v>
      </c>
      <c r="B316" s="18" t="s">
        <v>138</v>
      </c>
      <c r="C316" s="41">
        <v>669.33669999999995</v>
      </c>
    </row>
    <row r="317" spans="1:3" ht="34.15" customHeight="1">
      <c r="A317" s="17" t="s">
        <v>678</v>
      </c>
      <c r="B317" s="18" t="s">
        <v>679</v>
      </c>
      <c r="C317" s="41">
        <v>4066.8604719999998</v>
      </c>
    </row>
    <row r="318" spans="1:3" ht="34.15" customHeight="1">
      <c r="A318" s="17" t="s">
        <v>680</v>
      </c>
      <c r="B318" s="18" t="s">
        <v>681</v>
      </c>
      <c r="C318" s="41">
        <v>2</v>
      </c>
    </row>
    <row r="319" spans="1:3" ht="34.15" customHeight="1">
      <c r="A319" s="17" t="s">
        <v>682</v>
      </c>
      <c r="B319" s="18" t="s">
        <v>683</v>
      </c>
      <c r="C319" s="41">
        <v>10</v>
      </c>
    </row>
    <row r="320" spans="1:3" ht="34.15" customHeight="1">
      <c r="A320" s="17" t="s">
        <v>684</v>
      </c>
      <c r="B320" s="18" t="s">
        <v>685</v>
      </c>
      <c r="C320" s="41">
        <v>218</v>
      </c>
    </row>
    <row r="321" spans="1:3" ht="34.15" customHeight="1">
      <c r="A321" s="17" t="s">
        <v>686</v>
      </c>
      <c r="B321" s="18" t="s">
        <v>687</v>
      </c>
      <c r="C321" s="41">
        <v>12449.187159999999</v>
      </c>
    </row>
    <row r="322" spans="1:3" ht="34.15" customHeight="1">
      <c r="A322" s="17" t="s">
        <v>688</v>
      </c>
      <c r="B322" s="18" t="s">
        <v>138</v>
      </c>
      <c r="C322" s="41">
        <v>467.42292800000001</v>
      </c>
    </row>
    <row r="323" spans="1:3" ht="34.15" customHeight="1">
      <c r="A323" s="17" t="s">
        <v>689</v>
      </c>
      <c r="B323" s="18" t="s">
        <v>690</v>
      </c>
      <c r="C323" s="41">
        <v>5054.7642320000004</v>
      </c>
    </row>
    <row r="324" spans="1:3" ht="34.15" customHeight="1">
      <c r="A324" s="17" t="s">
        <v>691</v>
      </c>
      <c r="B324" s="18" t="s">
        <v>692</v>
      </c>
      <c r="C324" s="41">
        <v>40</v>
      </c>
    </row>
    <row r="325" spans="1:3" ht="34.15" customHeight="1">
      <c r="A325" s="17" t="s">
        <v>693</v>
      </c>
      <c r="B325" s="18" t="s">
        <v>694</v>
      </c>
      <c r="C325" s="41">
        <v>10</v>
      </c>
    </row>
    <row r="326" spans="1:3" ht="34.15" customHeight="1">
      <c r="A326" s="17" t="s">
        <v>695</v>
      </c>
      <c r="B326" s="18" t="s">
        <v>696</v>
      </c>
      <c r="C326" s="41">
        <v>6877</v>
      </c>
    </row>
    <row r="327" spans="1:3" ht="34.15" customHeight="1">
      <c r="A327" s="17" t="s">
        <v>697</v>
      </c>
      <c r="B327" s="18" t="s">
        <v>698</v>
      </c>
      <c r="C327" s="41">
        <v>6222.0437240000001</v>
      </c>
    </row>
    <row r="328" spans="1:3" ht="34.15" customHeight="1">
      <c r="A328" s="17" t="s">
        <v>699</v>
      </c>
      <c r="B328" s="18" t="s">
        <v>138</v>
      </c>
      <c r="C328" s="41">
        <v>209.80372399999999</v>
      </c>
    </row>
    <row r="329" spans="1:3" ht="34.15" customHeight="1">
      <c r="A329" s="17" t="s">
        <v>700</v>
      </c>
      <c r="B329" s="18" t="s">
        <v>367</v>
      </c>
      <c r="C329" s="41">
        <v>12.24</v>
      </c>
    </row>
    <row r="330" spans="1:3" ht="34.15" customHeight="1">
      <c r="A330" s="17" t="s">
        <v>701</v>
      </c>
      <c r="B330" s="18" t="s">
        <v>702</v>
      </c>
      <c r="C330" s="41">
        <v>3600</v>
      </c>
    </row>
    <row r="331" spans="1:3" ht="34.15" customHeight="1">
      <c r="A331" s="17" t="s">
        <v>703</v>
      </c>
      <c r="B331" s="18" t="s">
        <v>704</v>
      </c>
      <c r="C331" s="41">
        <v>2400</v>
      </c>
    </row>
    <row r="332" spans="1:3" ht="34.15" customHeight="1">
      <c r="A332" s="17" t="s">
        <v>705</v>
      </c>
      <c r="B332" s="18" t="s">
        <v>706</v>
      </c>
      <c r="C332" s="41">
        <v>29237.78</v>
      </c>
    </row>
    <row r="333" spans="1:3" ht="34.15" customHeight="1">
      <c r="A333" s="17" t="s">
        <v>707</v>
      </c>
      <c r="B333" s="18" t="s">
        <v>708</v>
      </c>
      <c r="C333" s="41">
        <v>28447.58</v>
      </c>
    </row>
    <row r="334" spans="1:3" ht="34.15" customHeight="1">
      <c r="A334" s="17" t="s">
        <v>709</v>
      </c>
      <c r="B334" s="18" t="s">
        <v>710</v>
      </c>
      <c r="C334" s="41">
        <v>80.2</v>
      </c>
    </row>
    <row r="335" spans="1:3" ht="34.15" customHeight="1">
      <c r="A335" s="17" t="s">
        <v>711</v>
      </c>
      <c r="B335" s="18" t="s">
        <v>712</v>
      </c>
      <c r="C335" s="41">
        <v>710</v>
      </c>
    </row>
    <row r="336" spans="1:3" ht="34.15" customHeight="1">
      <c r="A336" s="17" t="s">
        <v>713</v>
      </c>
      <c r="B336" s="18" t="s">
        <v>714</v>
      </c>
      <c r="C336" s="41">
        <v>7</v>
      </c>
    </row>
    <row r="337" spans="1:3" ht="34.15" customHeight="1">
      <c r="A337" s="17" t="s">
        <v>715</v>
      </c>
      <c r="B337" s="18" t="s">
        <v>714</v>
      </c>
      <c r="C337" s="41">
        <v>7</v>
      </c>
    </row>
    <row r="338" spans="1:3" ht="34.15" customHeight="1">
      <c r="A338" s="17" t="s">
        <v>716</v>
      </c>
      <c r="B338" s="18" t="s">
        <v>717</v>
      </c>
      <c r="C338" s="41">
        <v>28728.90537</v>
      </c>
    </row>
    <row r="339" spans="1:3" ht="34.15" customHeight="1">
      <c r="A339" s="17" t="s">
        <v>718</v>
      </c>
      <c r="B339" s="18" t="s">
        <v>719</v>
      </c>
      <c r="C339" s="41">
        <v>18716.061465999999</v>
      </c>
    </row>
    <row r="340" spans="1:3" ht="34.15" customHeight="1">
      <c r="A340" s="17" t="s">
        <v>720</v>
      </c>
      <c r="B340" s="18" t="s">
        <v>138</v>
      </c>
      <c r="C340" s="41">
        <v>419.30517200000003</v>
      </c>
    </row>
    <row r="341" spans="1:3" ht="34.15" customHeight="1">
      <c r="A341" s="17" t="s">
        <v>721</v>
      </c>
      <c r="B341" s="18" t="s">
        <v>722</v>
      </c>
      <c r="C341" s="41">
        <v>10441.026528</v>
      </c>
    </row>
    <row r="342" spans="1:3" ht="34.15" customHeight="1">
      <c r="A342" s="17" t="s">
        <v>723</v>
      </c>
      <c r="B342" s="18" t="s">
        <v>724</v>
      </c>
      <c r="C342" s="41">
        <v>55</v>
      </c>
    </row>
    <row r="343" spans="1:3" ht="34.15" customHeight="1">
      <c r="A343" s="17" t="s">
        <v>725</v>
      </c>
      <c r="B343" s="18" t="s">
        <v>726</v>
      </c>
      <c r="C343" s="41">
        <v>6067</v>
      </c>
    </row>
    <row r="344" spans="1:3" ht="34.15" customHeight="1">
      <c r="A344" s="17" t="s">
        <v>727</v>
      </c>
      <c r="B344" s="18" t="s">
        <v>728</v>
      </c>
      <c r="C344" s="41">
        <v>1733.7297659999999</v>
      </c>
    </row>
    <row r="345" spans="1:3" ht="34.15" customHeight="1">
      <c r="A345" s="17" t="s">
        <v>729</v>
      </c>
      <c r="B345" s="18" t="s">
        <v>730</v>
      </c>
      <c r="C345" s="41">
        <v>300</v>
      </c>
    </row>
    <row r="346" spans="1:3" ht="34.15" customHeight="1">
      <c r="A346" s="17" t="s">
        <v>731</v>
      </c>
      <c r="B346" s="18" t="s">
        <v>732</v>
      </c>
      <c r="C346" s="41">
        <v>300</v>
      </c>
    </row>
    <row r="347" spans="1:3" ht="34.15" customHeight="1">
      <c r="A347" s="17" t="s">
        <v>733</v>
      </c>
      <c r="B347" s="18" t="s">
        <v>734</v>
      </c>
      <c r="C347" s="41">
        <v>8800</v>
      </c>
    </row>
    <row r="348" spans="1:3" ht="34.15" customHeight="1">
      <c r="A348" s="17" t="s">
        <v>735</v>
      </c>
      <c r="B348" s="18" t="s">
        <v>736</v>
      </c>
      <c r="C348" s="41">
        <v>8800</v>
      </c>
    </row>
    <row r="349" spans="1:3" ht="34.15" customHeight="1">
      <c r="A349" s="17" t="s">
        <v>737</v>
      </c>
      <c r="B349" s="18" t="s">
        <v>738</v>
      </c>
      <c r="C349" s="41">
        <v>55.843904000000002</v>
      </c>
    </row>
    <row r="350" spans="1:3" ht="34.15" customHeight="1">
      <c r="A350" s="17" t="s">
        <v>739</v>
      </c>
      <c r="B350" s="18" t="s">
        <v>138</v>
      </c>
      <c r="C350" s="41">
        <v>50.843904000000002</v>
      </c>
    </row>
    <row r="351" spans="1:3" ht="34.15" customHeight="1">
      <c r="A351" s="17" t="s">
        <v>740</v>
      </c>
      <c r="B351" s="18" t="s">
        <v>741</v>
      </c>
      <c r="C351" s="41">
        <v>5</v>
      </c>
    </row>
    <row r="352" spans="1:3" ht="34.15" customHeight="1">
      <c r="A352" s="17" t="s">
        <v>742</v>
      </c>
      <c r="B352" s="18" t="s">
        <v>743</v>
      </c>
      <c r="C352" s="41">
        <v>857</v>
      </c>
    </row>
    <row r="353" spans="1:3" ht="34.15" customHeight="1">
      <c r="A353" s="17" t="s">
        <v>744</v>
      </c>
      <c r="B353" s="18" t="s">
        <v>745</v>
      </c>
      <c r="C353" s="41">
        <v>857</v>
      </c>
    </row>
    <row r="354" spans="1:3" ht="34.15" customHeight="1">
      <c r="A354" s="17" t="s">
        <v>746</v>
      </c>
      <c r="B354" s="18" t="s">
        <v>747</v>
      </c>
      <c r="C354" s="41">
        <v>567.37031999999999</v>
      </c>
    </row>
    <row r="355" spans="1:3" ht="34.15" customHeight="1">
      <c r="A355" s="17" t="s">
        <v>748</v>
      </c>
      <c r="B355" s="18" t="s">
        <v>749</v>
      </c>
      <c r="C355" s="41">
        <v>567.37031999999999</v>
      </c>
    </row>
    <row r="356" spans="1:3" ht="34.15" customHeight="1">
      <c r="A356" s="17" t="s">
        <v>750</v>
      </c>
      <c r="B356" s="18" t="s">
        <v>138</v>
      </c>
      <c r="C356" s="41">
        <v>342.76427999999999</v>
      </c>
    </row>
    <row r="357" spans="1:3" ht="34.15" customHeight="1">
      <c r="A357" s="17" t="s">
        <v>751</v>
      </c>
      <c r="B357" s="18" t="s">
        <v>367</v>
      </c>
      <c r="C357" s="41">
        <v>132.60604000000001</v>
      </c>
    </row>
    <row r="358" spans="1:3" ht="34.15" customHeight="1">
      <c r="A358" s="17" t="s">
        <v>752</v>
      </c>
      <c r="B358" s="18" t="s">
        <v>753</v>
      </c>
      <c r="C358" s="41">
        <v>92</v>
      </c>
    </row>
    <row r="359" spans="1:3" ht="34.15" customHeight="1">
      <c r="A359" s="17" t="s">
        <v>754</v>
      </c>
      <c r="B359" s="18" t="s">
        <v>755</v>
      </c>
      <c r="C359" s="41">
        <v>206.68107599999999</v>
      </c>
    </row>
    <row r="360" spans="1:3" ht="34.15" customHeight="1">
      <c r="A360" s="17" t="s">
        <v>756</v>
      </c>
      <c r="B360" s="18" t="s">
        <v>757</v>
      </c>
      <c r="C360" s="41">
        <v>206.68107599999999</v>
      </c>
    </row>
    <row r="361" spans="1:3" ht="34.15" customHeight="1">
      <c r="A361" s="17" t="s">
        <v>758</v>
      </c>
      <c r="B361" s="18" t="s">
        <v>138</v>
      </c>
      <c r="C361" s="41">
        <v>176.68107599999999</v>
      </c>
    </row>
    <row r="362" spans="1:3" ht="34.15" customHeight="1">
      <c r="A362" s="17" t="s">
        <v>759</v>
      </c>
      <c r="B362" s="18" t="s">
        <v>140</v>
      </c>
      <c r="C362" s="41">
        <v>30</v>
      </c>
    </row>
    <row r="363" spans="1:3" ht="34.15" customHeight="1">
      <c r="A363" s="17" t="s">
        <v>760</v>
      </c>
      <c r="B363" s="18" t="s">
        <v>761</v>
      </c>
      <c r="C363" s="41">
        <v>4781.9159179999997</v>
      </c>
    </row>
    <row r="364" spans="1:3" ht="34.15" customHeight="1">
      <c r="A364" s="17" t="s">
        <v>762</v>
      </c>
      <c r="B364" s="18" t="s">
        <v>763</v>
      </c>
      <c r="C364" s="41">
        <v>3760.7169469999999</v>
      </c>
    </row>
    <row r="365" spans="1:3" ht="34.15" customHeight="1">
      <c r="A365" s="17" t="s">
        <v>764</v>
      </c>
      <c r="B365" s="18" t="s">
        <v>138</v>
      </c>
      <c r="C365" s="41">
        <v>1319.103296</v>
      </c>
    </row>
    <row r="366" spans="1:3" ht="34.15" customHeight="1">
      <c r="A366" s="17" t="s">
        <v>765</v>
      </c>
      <c r="B366" s="18" t="s">
        <v>140</v>
      </c>
      <c r="C366" s="41">
        <v>245</v>
      </c>
    </row>
    <row r="367" spans="1:3" ht="34.15" customHeight="1">
      <c r="A367" s="17" t="s">
        <v>766</v>
      </c>
      <c r="B367" s="18" t="s">
        <v>767</v>
      </c>
      <c r="C367" s="41">
        <v>30</v>
      </c>
    </row>
    <row r="368" spans="1:3" ht="34.15" customHeight="1">
      <c r="A368" s="17" t="s">
        <v>768</v>
      </c>
      <c r="B368" s="18" t="s">
        <v>769</v>
      </c>
      <c r="C368" s="41">
        <v>45</v>
      </c>
    </row>
    <row r="369" spans="1:3" ht="34.15" customHeight="1">
      <c r="A369" s="17" t="s">
        <v>770</v>
      </c>
      <c r="B369" s="18" t="s">
        <v>771</v>
      </c>
      <c r="C369" s="41">
        <v>10</v>
      </c>
    </row>
    <row r="370" spans="1:3" ht="34.15" customHeight="1">
      <c r="A370" s="17" t="s">
        <v>772</v>
      </c>
      <c r="B370" s="18" t="s">
        <v>773</v>
      </c>
      <c r="C370" s="41">
        <v>30</v>
      </c>
    </row>
    <row r="371" spans="1:3" ht="34.15" customHeight="1">
      <c r="A371" s="17" t="s">
        <v>774</v>
      </c>
      <c r="B371" s="18" t="s">
        <v>775</v>
      </c>
      <c r="C371" s="41">
        <v>71.86</v>
      </c>
    </row>
    <row r="372" spans="1:3" ht="34.15" customHeight="1">
      <c r="A372" s="17" t="s">
        <v>776</v>
      </c>
      <c r="B372" s="18" t="s">
        <v>158</v>
      </c>
      <c r="C372" s="41">
        <v>1746.753651</v>
      </c>
    </row>
    <row r="373" spans="1:3" ht="34.15" customHeight="1">
      <c r="A373" s="17" t="s">
        <v>777</v>
      </c>
      <c r="B373" s="18" t="s">
        <v>778</v>
      </c>
      <c r="C373" s="41">
        <v>263</v>
      </c>
    </row>
    <row r="374" spans="1:3" ht="34.15" customHeight="1">
      <c r="A374" s="17" t="s">
        <v>779</v>
      </c>
      <c r="B374" s="18" t="s">
        <v>780</v>
      </c>
      <c r="C374" s="41">
        <v>1021.198971</v>
      </c>
    </row>
    <row r="375" spans="1:3" ht="34.15" customHeight="1">
      <c r="A375" s="17" t="s">
        <v>781</v>
      </c>
      <c r="B375" s="18" t="s">
        <v>782</v>
      </c>
      <c r="C375" s="41">
        <v>891.19897100000003</v>
      </c>
    </row>
    <row r="376" spans="1:3" ht="34.15" customHeight="1">
      <c r="A376" s="17" t="s">
        <v>783</v>
      </c>
      <c r="B376" s="18" t="s">
        <v>784</v>
      </c>
      <c r="C376" s="41">
        <v>130</v>
      </c>
    </row>
    <row r="377" spans="1:3" ht="34.15" customHeight="1">
      <c r="A377" s="17" t="s">
        <v>785</v>
      </c>
      <c r="B377" s="18" t="s">
        <v>786</v>
      </c>
      <c r="C377" s="41">
        <v>14860.573288</v>
      </c>
    </row>
    <row r="378" spans="1:3" ht="34.15" customHeight="1">
      <c r="A378" s="17" t="s">
        <v>787</v>
      </c>
      <c r="B378" s="18" t="s">
        <v>788</v>
      </c>
      <c r="C378" s="41">
        <v>14065.573288</v>
      </c>
    </row>
    <row r="379" spans="1:3" ht="34.15" customHeight="1">
      <c r="A379" s="17" t="s">
        <v>789</v>
      </c>
      <c r="B379" s="18" t="s">
        <v>790</v>
      </c>
      <c r="C379" s="41">
        <v>14065.573288</v>
      </c>
    </row>
    <row r="380" spans="1:3" ht="34.15" customHeight="1">
      <c r="A380" s="17" t="s">
        <v>791</v>
      </c>
      <c r="B380" s="18" t="s">
        <v>792</v>
      </c>
      <c r="C380" s="41">
        <v>795</v>
      </c>
    </row>
    <row r="381" spans="1:3" ht="34.15" customHeight="1">
      <c r="A381" s="17" t="s">
        <v>793</v>
      </c>
      <c r="B381" s="18" t="s">
        <v>794</v>
      </c>
      <c r="C381" s="41">
        <v>780</v>
      </c>
    </row>
    <row r="382" spans="1:3" ht="34.15" customHeight="1">
      <c r="A382" s="17" t="s">
        <v>795</v>
      </c>
      <c r="B382" s="18" t="s">
        <v>796</v>
      </c>
      <c r="C382" s="41">
        <v>15</v>
      </c>
    </row>
    <row r="383" spans="1:3" ht="34.15" customHeight="1">
      <c r="A383" s="17" t="s">
        <v>797</v>
      </c>
      <c r="B383" s="18" t="s">
        <v>798</v>
      </c>
      <c r="C383" s="41">
        <v>635</v>
      </c>
    </row>
    <row r="384" spans="1:3" ht="34.15" customHeight="1">
      <c r="A384" s="17" t="s">
        <v>799</v>
      </c>
      <c r="B384" s="18" t="s">
        <v>800</v>
      </c>
      <c r="C384" s="41">
        <v>635</v>
      </c>
    </row>
    <row r="385" spans="1:3" ht="34.15" customHeight="1">
      <c r="A385" s="17" t="s">
        <v>801</v>
      </c>
      <c r="B385" s="18" t="s">
        <v>802</v>
      </c>
      <c r="C385" s="41">
        <v>635</v>
      </c>
    </row>
    <row r="386" spans="1:3" ht="34.15" customHeight="1">
      <c r="A386" s="17" t="s">
        <v>803</v>
      </c>
      <c r="B386" s="18" t="s">
        <v>804</v>
      </c>
      <c r="C386" s="41">
        <v>2612.5436260000001</v>
      </c>
    </row>
    <row r="387" spans="1:3" ht="34.15" customHeight="1">
      <c r="A387" s="17" t="s">
        <v>805</v>
      </c>
      <c r="B387" s="18" t="s">
        <v>806</v>
      </c>
      <c r="C387" s="41">
        <v>1102.868504</v>
      </c>
    </row>
    <row r="388" spans="1:3" ht="34.15" customHeight="1">
      <c r="A388" s="17" t="s">
        <v>807</v>
      </c>
      <c r="B388" s="18" t="s">
        <v>138</v>
      </c>
      <c r="C388" s="41">
        <v>657.53452000000004</v>
      </c>
    </row>
    <row r="389" spans="1:3" ht="34.15" customHeight="1">
      <c r="A389" s="17" t="s">
        <v>808</v>
      </c>
      <c r="B389" s="18" t="s">
        <v>140</v>
      </c>
      <c r="C389" s="41">
        <v>160</v>
      </c>
    </row>
    <row r="390" spans="1:3" ht="34.15" customHeight="1">
      <c r="A390" s="17" t="s">
        <v>809</v>
      </c>
      <c r="B390" s="18" t="s">
        <v>367</v>
      </c>
      <c r="C390" s="41">
        <v>8</v>
      </c>
    </row>
    <row r="391" spans="1:3" ht="34.15" customHeight="1">
      <c r="A391" s="17" t="s">
        <v>810</v>
      </c>
      <c r="B391" s="18" t="s">
        <v>811</v>
      </c>
      <c r="C391" s="41">
        <v>50</v>
      </c>
    </row>
    <row r="392" spans="1:3" ht="34.15" customHeight="1">
      <c r="A392" s="17" t="s">
        <v>812</v>
      </c>
      <c r="B392" s="18" t="s">
        <v>813</v>
      </c>
      <c r="C392" s="41">
        <v>30</v>
      </c>
    </row>
    <row r="393" spans="1:3" ht="34.15" customHeight="1">
      <c r="A393" s="17" t="s">
        <v>814</v>
      </c>
      <c r="B393" s="18" t="s">
        <v>158</v>
      </c>
      <c r="C393" s="41">
        <v>197.33398399999999</v>
      </c>
    </row>
    <row r="394" spans="1:3" ht="34.15" customHeight="1">
      <c r="A394" s="17" t="s">
        <v>815</v>
      </c>
      <c r="B394" s="18" t="s">
        <v>816</v>
      </c>
      <c r="C394" s="41">
        <v>1128.3</v>
      </c>
    </row>
    <row r="395" spans="1:3" ht="34.15" customHeight="1">
      <c r="A395" s="17" t="s">
        <v>817</v>
      </c>
      <c r="B395" s="18" t="s">
        <v>138</v>
      </c>
      <c r="C395" s="41">
        <v>174.3</v>
      </c>
    </row>
    <row r="396" spans="1:3" ht="34.15" customHeight="1">
      <c r="A396" s="17" t="s">
        <v>818</v>
      </c>
      <c r="B396" s="18" t="s">
        <v>367</v>
      </c>
      <c r="C396" s="41">
        <v>13</v>
      </c>
    </row>
    <row r="397" spans="1:3" ht="34.15" customHeight="1">
      <c r="A397" s="17" t="s">
        <v>819</v>
      </c>
      <c r="B397" s="18" t="s">
        <v>820</v>
      </c>
      <c r="C397" s="41">
        <v>941</v>
      </c>
    </row>
    <row r="398" spans="1:3" ht="34.15" customHeight="1">
      <c r="A398" s="17" t="s">
        <v>821</v>
      </c>
      <c r="B398" s="18" t="s">
        <v>822</v>
      </c>
      <c r="C398" s="41">
        <v>381.37512199999998</v>
      </c>
    </row>
    <row r="399" spans="1:3" ht="34.15" customHeight="1">
      <c r="A399" s="17" t="s">
        <v>823</v>
      </c>
      <c r="B399" s="18" t="s">
        <v>138</v>
      </c>
      <c r="C399" s="41">
        <v>321.37512199999998</v>
      </c>
    </row>
    <row r="400" spans="1:3" ht="34.15" customHeight="1">
      <c r="A400" s="17" t="s">
        <v>824</v>
      </c>
      <c r="B400" s="18" t="s">
        <v>825</v>
      </c>
      <c r="C400" s="41">
        <v>60</v>
      </c>
    </row>
    <row r="401" spans="1:3" ht="34.15" customHeight="1">
      <c r="A401" s="17" t="s">
        <v>826</v>
      </c>
      <c r="B401" s="18" t="s">
        <v>827</v>
      </c>
      <c r="C401" s="41">
        <v>35278.699999999997</v>
      </c>
    </row>
    <row r="402" spans="1:3" ht="34.15" customHeight="1">
      <c r="A402" s="17" t="s">
        <v>828</v>
      </c>
      <c r="B402" s="18" t="s">
        <v>829</v>
      </c>
      <c r="C402" s="41">
        <v>35270</v>
      </c>
    </row>
    <row r="403" spans="1:3" ht="34.15" customHeight="1">
      <c r="A403" s="17" t="s">
        <v>830</v>
      </c>
      <c r="B403" s="18" t="s">
        <v>829</v>
      </c>
      <c r="C403" s="41">
        <v>35270</v>
      </c>
    </row>
    <row r="404" spans="1:3" ht="34.15" customHeight="1">
      <c r="A404" s="17" t="s">
        <v>831</v>
      </c>
      <c r="B404" s="18" t="s">
        <v>827</v>
      </c>
      <c r="C404" s="41">
        <v>8.6999999999999993</v>
      </c>
    </row>
    <row r="405" spans="1:3" ht="34.15" customHeight="1">
      <c r="A405" s="17" t="s">
        <v>832</v>
      </c>
      <c r="B405" s="18" t="s">
        <v>827</v>
      </c>
      <c r="C405" s="41">
        <v>8.6999999999999993</v>
      </c>
    </row>
    <row r="406" spans="1:3" ht="34.15" customHeight="1">
      <c r="A406" s="17" t="s">
        <v>833</v>
      </c>
      <c r="B406" s="18" t="s">
        <v>834</v>
      </c>
      <c r="C406" s="41">
        <v>37000</v>
      </c>
    </row>
    <row r="407" spans="1:3" ht="34.15" customHeight="1">
      <c r="A407" s="17" t="s">
        <v>835</v>
      </c>
      <c r="B407" s="18" t="s">
        <v>836</v>
      </c>
      <c r="C407" s="41">
        <v>37000</v>
      </c>
    </row>
    <row r="408" spans="1:3" ht="34.15" customHeight="1">
      <c r="A408" s="17" t="s">
        <v>837</v>
      </c>
      <c r="B408" s="18" t="s">
        <v>838</v>
      </c>
      <c r="C408" s="41">
        <v>37000</v>
      </c>
    </row>
    <row r="409" spans="1:3" ht="34.15" customHeight="1">
      <c r="A409" s="17" t="s">
        <v>839</v>
      </c>
      <c r="B409" s="18" t="s">
        <v>840</v>
      </c>
      <c r="C409" s="41">
        <v>160</v>
      </c>
    </row>
    <row r="410" spans="1:3" ht="34.15" customHeight="1">
      <c r="A410" s="17" t="s">
        <v>841</v>
      </c>
      <c r="B410" s="18" t="s">
        <v>842</v>
      </c>
      <c r="C410" s="41">
        <v>160</v>
      </c>
    </row>
    <row r="411" spans="1:3" ht="34.15" customHeight="1">
      <c r="A411" s="155" t="s">
        <v>843</v>
      </c>
      <c r="B411" s="155"/>
      <c r="C411" s="86">
        <v>443321.26361199998</v>
      </c>
    </row>
    <row r="412" spans="1:3" ht="27.2" customHeight="1">
      <c r="A412" s="154" t="s">
        <v>844</v>
      </c>
      <c r="B412" s="154"/>
      <c r="C412" s="154"/>
    </row>
  </sheetData>
  <mergeCells count="3">
    <mergeCell ref="A2:C2"/>
    <mergeCell ref="A411:B411"/>
    <mergeCell ref="A412:C412"/>
  </mergeCells>
  <phoneticPr fontId="15" type="noConversion"/>
  <pageMargins left="0.75" right="0.75" top="0.26899999380111694" bottom="0.26899999380111694" header="0" footer="0"/>
  <pageSetup paperSize="9" pageOrder="overThenDown" orientation="portrait"/>
</worksheet>
</file>

<file path=xl/worksheets/sheet5.xml><?xml version="1.0" encoding="utf-8"?>
<worksheet xmlns="http://schemas.openxmlformats.org/spreadsheetml/2006/main" xmlns:r="http://schemas.openxmlformats.org/officeDocument/2006/relationships">
  <dimension ref="A1:C35"/>
  <sheetViews>
    <sheetView workbookViewId="0">
      <selection activeCell="I35" sqref="I35"/>
    </sheetView>
  </sheetViews>
  <sheetFormatPr defaultColWidth="10" defaultRowHeight="13.5"/>
  <cols>
    <col min="1" max="1" width="18.625" customWidth="1"/>
    <col min="2" max="2" width="21" customWidth="1"/>
    <col min="3" max="3" width="30.75" customWidth="1"/>
    <col min="4" max="4" width="9.75" customWidth="1"/>
  </cols>
  <sheetData>
    <row r="1" spans="1:3" ht="14.25" customHeight="1">
      <c r="A1" s="19" t="s">
        <v>845</v>
      </c>
      <c r="B1" s="3"/>
    </row>
    <row r="2" spans="1:3" ht="21.75">
      <c r="A2" s="160" t="s">
        <v>1066</v>
      </c>
      <c r="B2" s="160"/>
      <c r="C2" s="161"/>
    </row>
    <row r="3" spans="1:3">
      <c r="A3" s="87"/>
      <c r="B3" s="88"/>
      <c r="C3" s="89" t="s">
        <v>1067</v>
      </c>
    </row>
    <row r="4" spans="1:3" ht="14.25">
      <c r="A4" s="90" t="s">
        <v>132</v>
      </c>
      <c r="B4" s="90" t="s">
        <v>956</v>
      </c>
      <c r="C4" s="91" t="s">
        <v>1068</v>
      </c>
    </row>
    <row r="5" spans="1:3">
      <c r="A5" s="92" t="s">
        <v>1069</v>
      </c>
      <c r="B5" s="93" t="s">
        <v>1070</v>
      </c>
      <c r="C5" s="94">
        <f>SUM(C6:C9)</f>
        <v>61434.402189999993</v>
      </c>
    </row>
    <row r="6" spans="1:3">
      <c r="A6" s="92" t="s">
        <v>1071</v>
      </c>
      <c r="B6" s="95" t="s">
        <v>1072</v>
      </c>
      <c r="C6" s="96">
        <v>35581.943056999997</v>
      </c>
    </row>
    <row r="7" spans="1:3">
      <c r="A7" s="92" t="s">
        <v>1073</v>
      </c>
      <c r="B7" s="95" t="s">
        <v>1074</v>
      </c>
      <c r="C7" s="96">
        <v>8921.6992099999898</v>
      </c>
    </row>
    <row r="8" spans="1:3">
      <c r="A8" s="92" t="s">
        <v>1075</v>
      </c>
      <c r="B8" s="95" t="s">
        <v>1076</v>
      </c>
      <c r="C8" s="96">
        <v>4994.8022529999998</v>
      </c>
    </row>
    <row r="9" spans="1:3">
      <c r="A9" s="92" t="s">
        <v>1077</v>
      </c>
      <c r="B9" s="95" t="s">
        <v>1078</v>
      </c>
      <c r="C9" s="96">
        <v>11935.95767</v>
      </c>
    </row>
    <row r="10" spans="1:3">
      <c r="A10" s="92" t="s">
        <v>1079</v>
      </c>
      <c r="B10" s="92" t="s">
        <v>1080</v>
      </c>
      <c r="C10" s="97">
        <f>SUM(C11:C18)</f>
        <v>7804.44409</v>
      </c>
    </row>
    <row r="11" spans="1:3">
      <c r="A11" s="92" t="s">
        <v>1081</v>
      </c>
      <c r="B11" s="95" t="s">
        <v>1082</v>
      </c>
      <c r="C11" s="96">
        <v>6322.3725899999999</v>
      </c>
    </row>
    <row r="12" spans="1:3">
      <c r="A12" s="92" t="s">
        <v>1083</v>
      </c>
      <c r="B12" s="95" t="s">
        <v>1084</v>
      </c>
      <c r="C12" s="96">
        <v>104.03</v>
      </c>
    </row>
    <row r="13" spans="1:3">
      <c r="A13" s="92" t="s">
        <v>1085</v>
      </c>
      <c r="B13" s="95" t="s">
        <v>1086</v>
      </c>
      <c r="C13" s="96">
        <v>56.85</v>
      </c>
    </row>
    <row r="14" spans="1:3">
      <c r="A14" s="92" t="s">
        <v>1087</v>
      </c>
      <c r="B14" s="95" t="s">
        <v>1088</v>
      </c>
      <c r="C14" s="96">
        <v>116.85</v>
      </c>
    </row>
    <row r="15" spans="1:3">
      <c r="A15" s="92" t="s">
        <v>1089</v>
      </c>
      <c r="B15" s="95" t="s">
        <v>1090</v>
      </c>
      <c r="C15" s="96">
        <v>204.81299999999999</v>
      </c>
    </row>
    <row r="16" spans="1:3">
      <c r="A16" s="92" t="s">
        <v>1091</v>
      </c>
      <c r="B16" s="95" t="s">
        <v>1092</v>
      </c>
      <c r="C16" s="96">
        <v>524.07000000000005</v>
      </c>
    </row>
    <row r="17" spans="1:3">
      <c r="A17" s="92" t="s">
        <v>1093</v>
      </c>
      <c r="B17" s="95" t="s">
        <v>1094</v>
      </c>
      <c r="C17" s="96">
        <v>178.35599999999999</v>
      </c>
    </row>
    <row r="18" spans="1:3">
      <c r="A18" s="92" t="s">
        <v>1095</v>
      </c>
      <c r="B18" s="95" t="s">
        <v>1096</v>
      </c>
      <c r="C18" s="96">
        <v>297.10250000000002</v>
      </c>
    </row>
    <row r="19" spans="1:3">
      <c r="A19" s="92" t="s">
        <v>1097</v>
      </c>
      <c r="B19" s="92" t="s">
        <v>1098</v>
      </c>
      <c r="C19" s="97">
        <f>SUM(C20)</f>
        <v>69.5</v>
      </c>
    </row>
    <row r="20" spans="1:3">
      <c r="A20" s="92" t="s">
        <v>1099</v>
      </c>
      <c r="B20" s="95" t="s">
        <v>1100</v>
      </c>
      <c r="C20" s="96">
        <v>69.5</v>
      </c>
    </row>
    <row r="21" spans="1:3">
      <c r="A21" s="92" t="s">
        <v>1101</v>
      </c>
      <c r="B21" s="92" t="s">
        <v>1102</v>
      </c>
      <c r="C21" s="97">
        <f>SUM(C22:C23)</f>
        <v>108690.412885</v>
      </c>
    </row>
    <row r="22" spans="1:3">
      <c r="A22" s="92" t="s">
        <v>1103</v>
      </c>
      <c r="B22" s="95" t="s">
        <v>1104</v>
      </c>
      <c r="C22" s="96">
        <f>103374.179248+20</f>
        <v>103394.179248</v>
      </c>
    </row>
    <row r="23" spans="1:3">
      <c r="A23" s="92" t="s">
        <v>1105</v>
      </c>
      <c r="B23" s="98" t="s">
        <v>1106</v>
      </c>
      <c r="C23" s="99">
        <v>5296.2336370000003</v>
      </c>
    </row>
    <row r="24" spans="1:3">
      <c r="A24" s="95" t="s">
        <v>1107</v>
      </c>
      <c r="B24" s="100" t="s">
        <v>1108</v>
      </c>
      <c r="C24" s="101">
        <f>SUM(C25)</f>
        <v>80.484499999999997</v>
      </c>
    </row>
    <row r="25" spans="1:3">
      <c r="A25" s="95" t="s">
        <v>1109</v>
      </c>
      <c r="B25" s="100" t="s">
        <v>1110</v>
      </c>
      <c r="C25" s="96">
        <v>80.484499999999997</v>
      </c>
    </row>
    <row r="26" spans="1:3">
      <c r="A26" s="95" t="s">
        <v>1111</v>
      </c>
      <c r="B26" s="100" t="s">
        <v>1112</v>
      </c>
      <c r="C26" s="101">
        <f>SUM(C27:C29)</f>
        <v>17274.927146999999</v>
      </c>
    </row>
    <row r="27" spans="1:3">
      <c r="A27" s="95" t="s">
        <v>1113</v>
      </c>
      <c r="B27" s="102" t="s">
        <v>1114</v>
      </c>
      <c r="C27" s="96">
        <v>689.85119299999997</v>
      </c>
    </row>
    <row r="28" spans="1:3">
      <c r="A28" s="103" t="s">
        <v>1115</v>
      </c>
      <c r="B28" s="104" t="s">
        <v>1116</v>
      </c>
      <c r="C28" s="96">
        <v>14233.680361999999</v>
      </c>
    </row>
    <row r="29" spans="1:3" ht="27">
      <c r="A29" s="100" t="s">
        <v>1117</v>
      </c>
      <c r="B29" s="102" t="s">
        <v>1118</v>
      </c>
      <c r="C29" s="96">
        <v>2351.3955919999999</v>
      </c>
    </row>
    <row r="30" spans="1:3">
      <c r="A30" s="100" t="s">
        <v>1119</v>
      </c>
      <c r="B30" s="100" t="s">
        <v>1120</v>
      </c>
      <c r="C30" s="101">
        <f>SUM(C31:C31)</f>
        <v>812</v>
      </c>
    </row>
    <row r="31" spans="1:3">
      <c r="A31" s="100" t="s">
        <v>1121</v>
      </c>
      <c r="B31" s="100" t="s">
        <v>1122</v>
      </c>
      <c r="C31" s="96">
        <v>812</v>
      </c>
    </row>
    <row r="32" spans="1:3">
      <c r="A32" s="105" t="s">
        <v>1123</v>
      </c>
      <c r="B32" s="105" t="s">
        <v>1124</v>
      </c>
      <c r="C32" s="106">
        <f>SUM(C33)</f>
        <v>56750</v>
      </c>
    </row>
    <row r="33" spans="1:3">
      <c r="A33" s="92" t="s">
        <v>1125</v>
      </c>
      <c r="B33" s="92" t="s">
        <v>1126</v>
      </c>
      <c r="C33" s="75">
        <f>57750-1000</f>
        <v>56750</v>
      </c>
    </row>
    <row r="34" spans="1:3" ht="14.25">
      <c r="A34" s="156" t="s">
        <v>843</v>
      </c>
      <c r="B34" s="156"/>
      <c r="C34" s="91">
        <f>C5+C10+C19+C21+C24+C26+C30+C32</f>
        <v>252916.170812</v>
      </c>
    </row>
    <row r="35" spans="1:3" ht="27.2" customHeight="1">
      <c r="A35" s="157" t="s">
        <v>846</v>
      </c>
      <c r="B35" s="158"/>
      <c r="C35" s="159"/>
    </row>
  </sheetData>
  <mergeCells count="3">
    <mergeCell ref="A34:B34"/>
    <mergeCell ref="A35:C35"/>
    <mergeCell ref="A2:C2"/>
  </mergeCells>
  <phoneticPr fontId="15" type="noConversion"/>
  <pageMargins left="0.75" right="0.75" top="0.26899999380111694" bottom="0.26899999380111694" header="0" footer="0"/>
  <pageSetup paperSize="9" pageOrder="overThenDown" orientation="portrait"/>
</worksheet>
</file>

<file path=xl/worksheets/sheet6.xml><?xml version="1.0" encoding="utf-8"?>
<worksheet xmlns="http://schemas.openxmlformats.org/spreadsheetml/2006/main" xmlns:r="http://schemas.openxmlformats.org/officeDocument/2006/relationships">
  <dimension ref="A1:B42"/>
  <sheetViews>
    <sheetView workbookViewId="0">
      <selection activeCell="A2" sqref="A2:B2"/>
    </sheetView>
  </sheetViews>
  <sheetFormatPr defaultColWidth="10" defaultRowHeight="13.5"/>
  <cols>
    <col min="1" max="1" width="61.5" customWidth="1"/>
    <col min="2" max="2" width="30.75" customWidth="1"/>
    <col min="3" max="3" width="9.75" customWidth="1"/>
  </cols>
  <sheetData>
    <row r="1" spans="1:2" ht="22.7" customHeight="1">
      <c r="A1" s="3" t="s">
        <v>847</v>
      </c>
      <c r="B1" s="20"/>
    </row>
    <row r="2" spans="1:2" ht="57" customHeight="1">
      <c r="A2" s="153" t="s">
        <v>1162</v>
      </c>
      <c r="B2" s="153"/>
    </row>
    <row r="3" spans="1:2" ht="21.2" customHeight="1">
      <c r="A3" s="4"/>
      <c r="B3" s="5" t="s">
        <v>48</v>
      </c>
    </row>
    <row r="4" spans="1:2" ht="34.15" customHeight="1">
      <c r="A4" s="6" t="s">
        <v>49</v>
      </c>
      <c r="B4" s="6" t="s">
        <v>50</v>
      </c>
    </row>
    <row r="5" spans="1:2" ht="34.15" customHeight="1">
      <c r="A5" s="7" t="s">
        <v>848</v>
      </c>
      <c r="B5" s="84">
        <v>124953.06</v>
      </c>
    </row>
    <row r="6" spans="1:2" ht="34.15" customHeight="1">
      <c r="A6" s="18" t="s">
        <v>849</v>
      </c>
      <c r="B6" s="84">
        <v>124953.06</v>
      </c>
    </row>
    <row r="7" spans="1:2" ht="34.15" customHeight="1">
      <c r="A7" s="18" t="s">
        <v>850</v>
      </c>
      <c r="B7" s="33">
        <v>28.9</v>
      </c>
    </row>
    <row r="8" spans="1:2" ht="34.15" customHeight="1">
      <c r="A8" s="18" t="s">
        <v>851</v>
      </c>
      <c r="B8" s="33">
        <v>31146</v>
      </c>
    </row>
    <row r="9" spans="1:2" ht="34.15" customHeight="1">
      <c r="A9" s="18" t="s">
        <v>852</v>
      </c>
      <c r="B9" s="33">
        <v>3809</v>
      </c>
    </row>
    <row r="10" spans="1:2" ht="34.15" customHeight="1">
      <c r="A10" s="18" t="s">
        <v>853</v>
      </c>
      <c r="B10" s="33">
        <v>577</v>
      </c>
    </row>
    <row r="11" spans="1:2" ht="34.15" customHeight="1">
      <c r="A11" s="18" t="s">
        <v>854</v>
      </c>
      <c r="B11" s="33">
        <v>480</v>
      </c>
    </row>
    <row r="12" spans="1:2" ht="34.15" customHeight="1">
      <c r="A12" s="18" t="s">
        <v>855</v>
      </c>
      <c r="B12" s="33">
        <v>20906</v>
      </c>
    </row>
    <row r="13" spans="1:2" ht="34.15" customHeight="1">
      <c r="A13" s="18" t="s">
        <v>856</v>
      </c>
      <c r="B13" s="33">
        <v>252.16</v>
      </c>
    </row>
    <row r="14" spans="1:2" ht="34.15" customHeight="1">
      <c r="A14" s="18" t="s">
        <v>857</v>
      </c>
      <c r="B14" s="33">
        <v>65</v>
      </c>
    </row>
    <row r="15" spans="1:2" ht="34.15" customHeight="1">
      <c r="A15" s="18" t="s">
        <v>858</v>
      </c>
      <c r="B15" s="33">
        <v>6160</v>
      </c>
    </row>
    <row r="16" spans="1:2" ht="34.15" customHeight="1">
      <c r="A16" s="18" t="s">
        <v>859</v>
      </c>
      <c r="B16" s="33">
        <v>60</v>
      </c>
    </row>
    <row r="17" spans="1:2" ht="34.15" customHeight="1">
      <c r="A17" s="18" t="s">
        <v>860</v>
      </c>
      <c r="B17" s="33">
        <v>26226</v>
      </c>
    </row>
    <row r="18" spans="1:2" ht="34.15" customHeight="1">
      <c r="A18" s="18" t="s">
        <v>861</v>
      </c>
      <c r="B18" s="33">
        <v>2864</v>
      </c>
    </row>
    <row r="19" spans="1:2" ht="34.15" customHeight="1">
      <c r="A19" s="18" t="s">
        <v>862</v>
      </c>
      <c r="B19" s="33">
        <v>30605</v>
      </c>
    </row>
    <row r="20" spans="1:2" ht="34.15" customHeight="1">
      <c r="A20" s="18" t="s">
        <v>863</v>
      </c>
      <c r="B20" s="33">
        <v>1311</v>
      </c>
    </row>
    <row r="21" spans="1:2" ht="34.15" customHeight="1">
      <c r="A21" s="18" t="s">
        <v>864</v>
      </c>
      <c r="B21" s="33">
        <v>463</v>
      </c>
    </row>
    <row r="22" spans="1:2" ht="34.15" customHeight="1">
      <c r="A22" s="7" t="s">
        <v>865</v>
      </c>
      <c r="B22" s="84">
        <v>7296.47</v>
      </c>
    </row>
    <row r="23" spans="1:2" ht="34.15" customHeight="1">
      <c r="A23" s="18" t="s">
        <v>866</v>
      </c>
      <c r="B23" s="84">
        <v>7296.47</v>
      </c>
    </row>
    <row r="24" spans="1:2" ht="34.15" customHeight="1">
      <c r="A24" s="18" t="s">
        <v>867</v>
      </c>
      <c r="B24" s="33">
        <v>263</v>
      </c>
    </row>
    <row r="25" spans="1:2" ht="34.15" customHeight="1">
      <c r="A25" s="18" t="s">
        <v>868</v>
      </c>
      <c r="B25" s="33">
        <v>67.900000000000006</v>
      </c>
    </row>
    <row r="26" spans="1:2" ht="34.15" customHeight="1">
      <c r="A26" s="18" t="s">
        <v>869</v>
      </c>
      <c r="B26" s="33">
        <v>47</v>
      </c>
    </row>
    <row r="27" spans="1:2" ht="34.15" customHeight="1">
      <c r="A27" s="18" t="s">
        <v>870</v>
      </c>
      <c r="B27" s="33">
        <v>243</v>
      </c>
    </row>
    <row r="28" spans="1:2" ht="34.15" customHeight="1">
      <c r="A28" s="18" t="s">
        <v>871</v>
      </c>
      <c r="B28" s="33">
        <v>3034</v>
      </c>
    </row>
    <row r="29" spans="1:2" ht="34.15" customHeight="1">
      <c r="A29" s="18" t="s">
        <v>872</v>
      </c>
      <c r="B29" s="33">
        <v>1446.34</v>
      </c>
    </row>
    <row r="30" spans="1:2" ht="34.15" customHeight="1">
      <c r="A30" s="18" t="s">
        <v>873</v>
      </c>
      <c r="B30" s="33">
        <v>454.37</v>
      </c>
    </row>
    <row r="31" spans="1:2" ht="34.15" customHeight="1">
      <c r="A31" s="18" t="s">
        <v>874</v>
      </c>
      <c r="B31" s="33">
        <v>7.13</v>
      </c>
    </row>
    <row r="32" spans="1:2" ht="34.15" customHeight="1">
      <c r="A32" s="18" t="s">
        <v>875</v>
      </c>
      <c r="B32" s="33">
        <v>57.38</v>
      </c>
    </row>
    <row r="33" spans="1:2" ht="34.15" customHeight="1">
      <c r="A33" s="18" t="s">
        <v>876</v>
      </c>
      <c r="B33" s="33">
        <v>505</v>
      </c>
    </row>
    <row r="34" spans="1:2" ht="34.15" customHeight="1">
      <c r="A34" s="18" t="s">
        <v>877</v>
      </c>
      <c r="B34" s="33">
        <v>58.5</v>
      </c>
    </row>
    <row r="35" spans="1:2" ht="34.15" customHeight="1">
      <c r="A35" s="18" t="s">
        <v>856</v>
      </c>
      <c r="B35" s="33">
        <v>41.85</v>
      </c>
    </row>
    <row r="36" spans="1:2" ht="34.15" customHeight="1">
      <c r="A36" s="18" t="s">
        <v>878</v>
      </c>
      <c r="B36" s="33">
        <v>56</v>
      </c>
    </row>
    <row r="37" spans="1:2" ht="34.15" customHeight="1">
      <c r="A37" s="18" t="s">
        <v>879</v>
      </c>
      <c r="B37" s="33">
        <v>60</v>
      </c>
    </row>
    <row r="38" spans="1:2" ht="34.15" customHeight="1">
      <c r="A38" s="18" t="s">
        <v>880</v>
      </c>
      <c r="B38" s="33">
        <v>587</v>
      </c>
    </row>
    <row r="39" spans="1:2" ht="34.15" customHeight="1">
      <c r="A39" s="18" t="s">
        <v>881</v>
      </c>
      <c r="B39" s="33">
        <v>156</v>
      </c>
    </row>
    <row r="40" spans="1:2" ht="34.15" customHeight="1">
      <c r="A40" s="18" t="s">
        <v>882</v>
      </c>
      <c r="B40" s="33">
        <v>212</v>
      </c>
    </row>
    <row r="41" spans="1:2" ht="34.15" customHeight="1">
      <c r="A41" s="6" t="s">
        <v>883</v>
      </c>
      <c r="B41" s="34">
        <v>132249.53</v>
      </c>
    </row>
    <row r="42" spans="1:2" ht="27.2" customHeight="1">
      <c r="A42" s="154" t="s">
        <v>884</v>
      </c>
      <c r="B42" s="154"/>
    </row>
  </sheetData>
  <mergeCells count="2">
    <mergeCell ref="A2:B2"/>
    <mergeCell ref="A42:B42"/>
  </mergeCells>
  <phoneticPr fontId="15" type="noConversion"/>
  <pageMargins left="0.75" right="0.75" top="0.26899999380111694" bottom="0.26899999380111694" header="0" footer="0"/>
  <pageSetup paperSize="9" pageOrder="overThenDown" orientation="portrait"/>
</worksheet>
</file>

<file path=xl/worksheets/sheet7.xml><?xml version="1.0" encoding="utf-8"?>
<worksheet xmlns="http://schemas.openxmlformats.org/spreadsheetml/2006/main" xmlns:r="http://schemas.openxmlformats.org/officeDocument/2006/relationships">
  <dimension ref="A1:B16"/>
  <sheetViews>
    <sheetView workbookViewId="0">
      <selection activeCell="A2" sqref="A2:B2"/>
    </sheetView>
  </sheetViews>
  <sheetFormatPr defaultColWidth="10" defaultRowHeight="13.5"/>
  <cols>
    <col min="1" max="1" width="61.5" customWidth="1"/>
    <col min="2" max="2" width="19.25" customWidth="1"/>
    <col min="3" max="3" width="9.75" customWidth="1"/>
  </cols>
  <sheetData>
    <row r="1" spans="1:2" ht="22.7" customHeight="1">
      <c r="A1" s="12" t="s">
        <v>885</v>
      </c>
      <c r="B1" s="12"/>
    </row>
    <row r="2" spans="1:2" ht="57" customHeight="1">
      <c r="A2" s="153" t="s">
        <v>1163</v>
      </c>
      <c r="B2" s="153"/>
    </row>
    <row r="3" spans="1:2" ht="21.2" customHeight="1">
      <c r="A3" s="4"/>
      <c r="B3" s="5" t="s">
        <v>48</v>
      </c>
    </row>
    <row r="4" spans="1:2" ht="34.15" customHeight="1">
      <c r="A4" s="6" t="s">
        <v>886</v>
      </c>
      <c r="B4" s="6" t="s">
        <v>50</v>
      </c>
    </row>
    <row r="5" spans="1:2" ht="34.15" customHeight="1">
      <c r="A5" s="13" t="s">
        <v>887</v>
      </c>
      <c r="B5" s="33">
        <v>1045.3399999999999</v>
      </c>
    </row>
    <row r="6" spans="1:2" ht="34.15" customHeight="1">
      <c r="A6" s="13" t="s">
        <v>888</v>
      </c>
      <c r="B6" s="33">
        <v>28877.48</v>
      </c>
    </row>
    <row r="7" spans="1:2" ht="34.15" customHeight="1">
      <c r="A7" s="13" t="s">
        <v>889</v>
      </c>
      <c r="B7" s="33">
        <v>22230.82</v>
      </c>
    </row>
    <row r="8" spans="1:2" ht="34.15" customHeight="1">
      <c r="A8" s="13" t="s">
        <v>890</v>
      </c>
      <c r="B8" s="33">
        <v>15666.89</v>
      </c>
    </row>
    <row r="9" spans="1:2" ht="34.15" customHeight="1">
      <c r="A9" s="13" t="s">
        <v>891</v>
      </c>
      <c r="B9" s="33">
        <v>26192.43</v>
      </c>
    </row>
    <row r="10" spans="1:2" ht="34.15" customHeight="1">
      <c r="A10" s="13" t="s">
        <v>892</v>
      </c>
      <c r="B10" s="33">
        <v>12819.65</v>
      </c>
    </row>
    <row r="11" spans="1:2" ht="34.15" customHeight="1">
      <c r="A11" s="13" t="s">
        <v>893</v>
      </c>
      <c r="B11" s="33">
        <v>5540.53</v>
      </c>
    </row>
    <row r="12" spans="1:2" ht="34.15" customHeight="1">
      <c r="A12" s="13" t="s">
        <v>894</v>
      </c>
      <c r="B12" s="33">
        <v>19850.64</v>
      </c>
    </row>
    <row r="13" spans="1:2" ht="34.15" customHeight="1">
      <c r="A13" s="13" t="s">
        <v>895</v>
      </c>
      <c r="B13" s="33">
        <v>0</v>
      </c>
    </row>
    <row r="14" spans="1:2" ht="34.15" customHeight="1">
      <c r="A14" s="13" t="s">
        <v>896</v>
      </c>
      <c r="B14" s="33">
        <v>25.75</v>
      </c>
    </row>
    <row r="15" spans="1:2" ht="34.15" customHeight="1">
      <c r="A15" s="6" t="s">
        <v>883</v>
      </c>
      <c r="B15" s="34">
        <v>132249.53</v>
      </c>
    </row>
    <row r="16" spans="1:2" ht="14.25" customHeight="1">
      <c r="A16" s="154" t="s">
        <v>897</v>
      </c>
      <c r="B16" s="154"/>
    </row>
  </sheetData>
  <mergeCells count="2">
    <mergeCell ref="A2:B2"/>
    <mergeCell ref="A16:B16"/>
  </mergeCells>
  <phoneticPr fontId="15" type="noConversion"/>
  <pageMargins left="0.75" right="0.75" top="0.26899999380111694" bottom="0.26899999380111694" header="0" footer="0"/>
  <pageSetup paperSize="9" pageOrder="overThenDown" orientation="portrait"/>
</worksheet>
</file>

<file path=xl/worksheets/sheet8.xml><?xml version="1.0" encoding="utf-8"?>
<worksheet xmlns="http://schemas.openxmlformats.org/spreadsheetml/2006/main" xmlns:r="http://schemas.openxmlformats.org/officeDocument/2006/relationships">
  <dimension ref="A1:B16"/>
  <sheetViews>
    <sheetView workbookViewId="0">
      <selection activeCell="A2" sqref="A2:B2"/>
    </sheetView>
  </sheetViews>
  <sheetFormatPr defaultColWidth="10" defaultRowHeight="13.5"/>
  <cols>
    <col min="1" max="1" width="61.5" customWidth="1"/>
    <col min="2" max="2" width="30.75" customWidth="1"/>
    <col min="3" max="3" width="9.75" customWidth="1"/>
  </cols>
  <sheetData>
    <row r="1" spans="1:2" ht="22.7" customHeight="1">
      <c r="A1" s="3" t="s">
        <v>898</v>
      </c>
      <c r="B1" s="20"/>
    </row>
    <row r="2" spans="1:2" ht="57" customHeight="1">
      <c r="A2" s="153" t="s">
        <v>1164</v>
      </c>
      <c r="B2" s="153"/>
    </row>
    <row r="3" spans="1:2" ht="21.2" customHeight="1">
      <c r="A3" s="21"/>
      <c r="B3" s="5" t="s">
        <v>48</v>
      </c>
    </row>
    <row r="4" spans="1:2" ht="34.15" customHeight="1">
      <c r="A4" s="6" t="s">
        <v>899</v>
      </c>
      <c r="B4" s="6" t="s">
        <v>50</v>
      </c>
    </row>
    <row r="5" spans="1:2" ht="34.15" customHeight="1">
      <c r="A5" s="6" t="s">
        <v>883</v>
      </c>
      <c r="B5" s="34">
        <v>31241.16</v>
      </c>
    </row>
    <row r="6" spans="1:2" ht="34.15" customHeight="1">
      <c r="A6" s="22" t="s">
        <v>887</v>
      </c>
      <c r="B6" s="33">
        <v>65</v>
      </c>
    </row>
    <row r="7" spans="1:2" ht="34.15" customHeight="1">
      <c r="A7" s="22" t="s">
        <v>888</v>
      </c>
      <c r="B7" s="33">
        <v>7460.3</v>
      </c>
    </row>
    <row r="8" spans="1:2" ht="34.15" customHeight="1">
      <c r="A8" s="22" t="s">
        <v>889</v>
      </c>
      <c r="B8" s="33">
        <v>6126.15</v>
      </c>
    </row>
    <row r="9" spans="1:2" ht="34.15" customHeight="1">
      <c r="A9" s="22" t="s">
        <v>890</v>
      </c>
      <c r="B9" s="33">
        <v>2737.69</v>
      </c>
    </row>
    <row r="10" spans="1:2" ht="34.15" customHeight="1">
      <c r="A10" s="22" t="s">
        <v>891</v>
      </c>
      <c r="B10" s="33">
        <v>6240.62</v>
      </c>
    </row>
    <row r="11" spans="1:2" ht="34.15" customHeight="1">
      <c r="A11" s="22" t="s">
        <v>892</v>
      </c>
      <c r="B11" s="33">
        <v>3521.98</v>
      </c>
    </row>
    <row r="12" spans="1:2" ht="34.15" customHeight="1">
      <c r="A12" s="22" t="s">
        <v>893</v>
      </c>
      <c r="B12" s="33">
        <v>250</v>
      </c>
    </row>
    <row r="13" spans="1:2" ht="34.15" customHeight="1">
      <c r="A13" s="22" t="s">
        <v>894</v>
      </c>
      <c r="B13" s="33">
        <v>4818.42</v>
      </c>
    </row>
    <row r="14" spans="1:2" ht="34.15" customHeight="1">
      <c r="A14" s="22" t="s">
        <v>895</v>
      </c>
      <c r="B14" s="33">
        <v>0</v>
      </c>
    </row>
    <row r="15" spans="1:2" ht="34.15" customHeight="1">
      <c r="A15" s="22" t="s">
        <v>896</v>
      </c>
      <c r="B15" s="33">
        <v>21</v>
      </c>
    </row>
    <row r="16" spans="1:2" ht="14.25" customHeight="1">
      <c r="A16" s="154" t="s">
        <v>900</v>
      </c>
      <c r="B16" s="154"/>
    </row>
  </sheetData>
  <mergeCells count="2">
    <mergeCell ref="A2:B2"/>
    <mergeCell ref="A16:B16"/>
  </mergeCells>
  <phoneticPr fontId="15" type="noConversion"/>
  <pageMargins left="0.75" right="0.75" top="0.26899999380111694" bottom="0.26899999380111694" header="0" footer="0"/>
  <pageSetup paperSize="9" pageOrder="overThenDown" orientation="portrait"/>
</worksheet>
</file>

<file path=xl/worksheets/sheet9.xml><?xml version="1.0" encoding="utf-8"?>
<worksheet xmlns="http://schemas.openxmlformats.org/spreadsheetml/2006/main" xmlns:r="http://schemas.openxmlformats.org/officeDocument/2006/relationships">
  <dimension ref="A1:B14"/>
  <sheetViews>
    <sheetView workbookViewId="0">
      <selection activeCell="A2" sqref="A2:B2"/>
    </sheetView>
  </sheetViews>
  <sheetFormatPr defaultColWidth="10" defaultRowHeight="13.5"/>
  <cols>
    <col min="1" max="1" width="61.5" customWidth="1"/>
    <col min="2" max="2" width="30.75" customWidth="1"/>
    <col min="3" max="3" width="9.75" customWidth="1"/>
  </cols>
  <sheetData>
    <row r="1" spans="1:2" ht="22.7" customHeight="1">
      <c r="A1" s="3" t="s">
        <v>901</v>
      </c>
      <c r="B1" s="20"/>
    </row>
    <row r="2" spans="1:2" ht="57" customHeight="1">
      <c r="A2" s="153" t="s">
        <v>1165</v>
      </c>
      <c r="B2" s="153"/>
    </row>
    <row r="3" spans="1:2" ht="21.2" customHeight="1">
      <c r="A3" s="21"/>
      <c r="B3" s="5" t="s">
        <v>48</v>
      </c>
    </row>
    <row r="4" spans="1:2" ht="34.15" customHeight="1">
      <c r="A4" s="6" t="s">
        <v>886</v>
      </c>
      <c r="B4" s="6" t="s">
        <v>50</v>
      </c>
    </row>
    <row r="5" spans="1:2" ht="34.15" customHeight="1">
      <c r="A5" s="6" t="s">
        <v>883</v>
      </c>
      <c r="B5" s="34">
        <v>93711.9</v>
      </c>
    </row>
    <row r="6" spans="1:2" ht="34.15" customHeight="1">
      <c r="A6" s="22" t="s">
        <v>887</v>
      </c>
      <c r="B6" s="33">
        <v>0</v>
      </c>
    </row>
    <row r="7" spans="1:2" ht="34.15" customHeight="1">
      <c r="A7" s="22" t="s">
        <v>888</v>
      </c>
      <c r="B7" s="33">
        <v>19509.099999999999</v>
      </c>
    </row>
    <row r="8" spans="1:2" ht="34.15" customHeight="1">
      <c r="A8" s="22" t="s">
        <v>889</v>
      </c>
      <c r="B8" s="33">
        <v>15153.2</v>
      </c>
    </row>
    <row r="9" spans="1:2" ht="34.15" customHeight="1">
      <c r="A9" s="22" t="s">
        <v>890</v>
      </c>
      <c r="B9" s="33">
        <v>12398.8</v>
      </c>
    </row>
    <row r="10" spans="1:2" ht="34.15" customHeight="1">
      <c r="A10" s="22" t="s">
        <v>891</v>
      </c>
      <c r="B10" s="33">
        <v>18855.7</v>
      </c>
    </row>
    <row r="11" spans="1:2" ht="34.15" customHeight="1">
      <c r="A11" s="22" t="s">
        <v>892</v>
      </c>
      <c r="B11" s="33">
        <v>8745.4</v>
      </c>
    </row>
    <row r="12" spans="1:2" ht="34.15" customHeight="1">
      <c r="A12" s="22" t="s">
        <v>893</v>
      </c>
      <c r="B12" s="33">
        <v>4926.8999999999996</v>
      </c>
    </row>
    <row r="13" spans="1:2" ht="34.15" customHeight="1">
      <c r="A13" s="22" t="s">
        <v>894</v>
      </c>
      <c r="B13" s="33">
        <v>14122.8</v>
      </c>
    </row>
    <row r="14" spans="1:2" ht="34.15" customHeight="1">
      <c r="A14" s="162" t="s">
        <v>902</v>
      </c>
      <c r="B14" s="162"/>
    </row>
  </sheetData>
  <mergeCells count="2">
    <mergeCell ref="A2:B2"/>
    <mergeCell ref="A14:B14"/>
  </mergeCells>
  <phoneticPr fontId="15" type="noConversion"/>
  <pageMargins left="0.75" right="0.75" top="0.26899999380111694" bottom="0.26899999380111694" header="0" footer="0"/>
  <pageSetup paperSize="9" pageOrder="overThenDown"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25</vt:i4>
      </vt:variant>
    </vt:vector>
  </HeadingPairs>
  <TitlesOfParts>
    <vt:vector size="25" baseType="lpstr">
      <vt:lpstr>目录</vt:lpstr>
      <vt:lpstr>1本级一般公共预算收入预算表</vt:lpstr>
      <vt:lpstr>2本级一般公共预算支出预算表</vt:lpstr>
      <vt:lpstr>3本级一般公共预算本级支出预算表</vt:lpstr>
      <vt:lpstr>4本级一般公共预算基本支出预算表</vt:lpstr>
      <vt:lpstr>5本级一般公共预算对下级转移支付预算分项目表</vt:lpstr>
      <vt:lpstr>6本级一般公共预算对下级转移支付预算分地区表</vt:lpstr>
      <vt:lpstr>7本级对下一般性转移支付预算分地区汇总表</vt:lpstr>
      <vt:lpstr>8本级共同事权转移支付分地区汇总表</vt:lpstr>
      <vt:lpstr>9本级对下专项转移支付预算分地区汇总表</vt:lpstr>
      <vt:lpstr>10本级一般公共预算“三公”经费支出预算表</vt:lpstr>
      <vt:lpstr>11地方政府一般债务余额情况表</vt:lpstr>
      <vt:lpstr>12本级政府性基金收入预算表</vt:lpstr>
      <vt:lpstr>13本级政府性基金支出预算表</vt:lpstr>
      <vt:lpstr>14本级政府性基金预算本级支出预算表</vt:lpstr>
      <vt:lpstr>15本级政府性基金预算对下级转移支付预算分项目表</vt:lpstr>
      <vt:lpstr>16本级政府性基金预算对下级转移支付预算分地区汇总表</vt:lpstr>
      <vt:lpstr>17本级政府性基金三公预算表</vt:lpstr>
      <vt:lpstr>18地方政府专项债务余额情况表</vt:lpstr>
      <vt:lpstr>19本级国有资本经营收入预算表</vt:lpstr>
      <vt:lpstr>20本级国有资本经营支出预算表</vt:lpstr>
      <vt:lpstr>21本级国有资本经营预算支出明细表</vt:lpstr>
      <vt:lpstr>22本级社会保险基金收入预算表</vt:lpstr>
      <vt:lpstr>23本级社会保险基金支出预算表</vt:lpstr>
      <vt:lpstr>24本级社会保险基金结余预算表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NKC-X-2018-8</cp:lastModifiedBy>
  <dcterms:created xsi:type="dcterms:W3CDTF">2023-01-06T08:02:11Z</dcterms:created>
  <dcterms:modified xsi:type="dcterms:W3CDTF">2023-01-17T01:00:40Z</dcterms:modified>
</cp:coreProperties>
</file>